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130" windowHeight="12195" firstSheet="2" activeTab="2"/>
  </bookViews>
  <sheets>
    <sheet name="Гос задание с группами" sheetId="1" state="hidden" r:id="rId1"/>
    <sheet name="Госзадание  в чел. часах" sheetId="2" state="hidden" r:id="rId2"/>
    <sheet name="План комплектования" sheetId="3" r:id="rId3"/>
    <sheet name="Отчет по Плану компл." sheetId="4" state="hidden" r:id="rId4"/>
    <sheet name="Свод" sheetId="5" r:id="rId5"/>
  </sheets>
  <definedNames>
    <definedName name="_xlnm.Print_Titles" localSheetId="2">'План комплектования'!$6:$7</definedName>
    <definedName name="_xlnm.Print_Area" localSheetId="0">'Гос задание с группами'!$A$1:$CC$286</definedName>
    <definedName name="_xlnm.Print_Area" localSheetId="1">'Госзадание  в чел. часах'!$A$1:$CC$180</definedName>
    <definedName name="_xlnm.Print_Area" localSheetId="3">'Отчет по Плану компл.'!$A$6:$U$79</definedName>
    <definedName name="_xlnm.Print_Area" localSheetId="2">'План комплектования'!$A$2:$R$82</definedName>
  </definedNames>
  <calcPr fullCalcOnLoad="1"/>
</workbook>
</file>

<file path=xl/sharedStrings.xml><?xml version="1.0" encoding="utf-8"?>
<sst xmlns="http://schemas.openxmlformats.org/spreadsheetml/2006/main" count="1274" uniqueCount="450">
  <si>
    <t>(наименование федерального государственного учреждения (обособленного подразделения)</t>
  </si>
  <si>
    <t>(вид деятельности федерального государственного учреждения (обособленного подразделения)</t>
  </si>
  <si>
    <t>(вид федерального госудасрвтенного учреждения (указывается вид федерального
 госудасртвенного учреждения из базового (отраслевого)перечня)</t>
  </si>
  <si>
    <t>Коды</t>
  </si>
  <si>
    <t>Форма по 
ОКУД</t>
  </si>
  <si>
    <t>Дата</t>
  </si>
  <si>
    <t>по сводному
реестру</t>
  </si>
  <si>
    <t>По ОКВЭД</t>
  </si>
  <si>
    <t>Раздел</t>
  </si>
  <si>
    <t>Уникальный
номер по
базовому 
(отраслевому)
перечню</t>
  </si>
  <si>
    <t>1. Наименование госудасртвенной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</si>
  <si>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</si>
  <si>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</si>
  <si>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</si>
  <si>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</si>
  <si>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</si>
  <si>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</si>
  <si>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единица измерения по ОКЕИ</t>
  </si>
  <si>
    <t>(наименование)</t>
  </si>
  <si>
    <t>код</t>
  </si>
  <si>
    <t>(очередной финансовый год)</t>
  </si>
  <si>
    <t>(1-й год планового периода)</t>
  </si>
  <si>
    <t>(2-й год планового периода)</t>
  </si>
  <si>
    <t>3.2. Показатели, характеризующие объем государственной услуги:</t>
  </si>
  <si>
    <t>Значение показателя объема государственной услуги</t>
  </si>
  <si>
    <t>1-й год планового периода)</t>
  </si>
  <si>
    <t>2-й год планового периода)</t>
  </si>
  <si>
    <t>4. Нормативные правовые акты,устанавливающие размер плату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</si>
  <si>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</si>
  <si>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</si>
  <si>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</si>
  <si>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</si>
  <si>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</si>
  <si>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</si>
  <si>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государственной услуги</t>
  </si>
  <si>
    <t>5.1 Нормативные прававые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</si>
  <si>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</si>
  <si>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</si>
  <si>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</si>
  <si>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</si>
  <si>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</si>
  <si>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Основания для долгосрочного прекращения выполнения государственного задания</t>
  </si>
  <si>
    <t>2. Иная информация, необходимая для выполнения (контроля за выполнением)</t>
  </si>
  <si>
    <t xml:space="preserve">Форма контроля </t>
  </si>
  <si>
    <t>Периодичность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</si>
  <si>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</si>
  <si>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</si>
  <si>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</si>
  <si>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</si>
  <si>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5. Иные показатели, связанные с выполнением государственного задания &lt;7&gt;</t>
  </si>
  <si>
    <t>Часть 3. Прочие сведения о государственном задании &lt;6&gt;</t>
  </si>
  <si>
    <t>3.1. Показатели, характеризующие качество государственной услуги &lt;3&gt;:</t>
  </si>
  <si>
    <t>80.22.22</t>
  </si>
  <si>
    <t>80.42</t>
  </si>
  <si>
    <t>Организация дополнтельного профессионального образования</t>
  </si>
  <si>
    <t>Образовательная деятельность</t>
  </si>
  <si>
    <t xml:space="preserve">Реализация дополнительных образовательных программ </t>
  </si>
  <si>
    <t xml:space="preserve">                                                              повышения квалификации</t>
  </si>
  <si>
    <t>граждане РФ, федеральные государственные служащие</t>
  </si>
  <si>
    <t xml:space="preserve">МЧС России, лица рядового и начальствующего состава федеральной прогивопожарной службы </t>
  </si>
  <si>
    <t>работники МЧС России.</t>
  </si>
  <si>
    <t>Государственной противопожарной службы, военнослужащие спасательных формирований МЧС России,</t>
  </si>
  <si>
    <t>Наличие учебно-методических комплексов по реализуемым образовательным программам</t>
  </si>
  <si>
    <t>11023000400000007009100</t>
  </si>
  <si>
    <t>С применением дистанционных образовательных технологий</t>
  </si>
  <si>
    <t>%</t>
  </si>
  <si>
    <t>квалификационные требования (профессиональные стандарты)</t>
  </si>
  <si>
    <t>11023000400000001005100</t>
  </si>
  <si>
    <t>80.4</t>
  </si>
  <si>
    <t>0506001</t>
  </si>
  <si>
    <t>очная</t>
  </si>
  <si>
    <t>число обучающихся</t>
  </si>
  <si>
    <t>чел.</t>
  </si>
  <si>
    <t>Повышение квалификации водителей транспортных средств категории «В», оборудованных устройствами для подачи специальных световых и звуковых сигналов</t>
  </si>
  <si>
    <t>Повышение квалификации помощников начальников караулов пожарных частей</t>
  </si>
  <si>
    <t>Повышение квалификации командиров отделений пожарных частей</t>
  </si>
  <si>
    <t>Повышение квалификации специалистов, работающих с электроустановками пожарных и аварийно-спасательных автомобилей и прицепов</t>
  </si>
  <si>
    <t>Повышение квалификации газодымозащитников</t>
  </si>
  <si>
    <t>Повышение квалификации государственных инспекторов надзорной деятельности</t>
  </si>
  <si>
    <t>Повышение квалификации начальников караулов пожарных частей</t>
  </si>
  <si>
    <t>Повышение квалификации начальников (заместителей начальников) пожарных частей ФПС МЧС России</t>
  </si>
  <si>
    <t>Размещение информации в сети интернет на сайте bus.gov.ru</t>
  </si>
  <si>
    <t>Ежегодно или по мере изменения государственного задания</t>
  </si>
  <si>
    <t>Информация об образовательном учреждении, план-график</t>
  </si>
  <si>
    <t>Повышение квалификации водителей пожарных и аварийно-спасательных автомобилей</t>
  </si>
  <si>
    <t>Повышение квалификации водителей для работы на специальных агрегатах автолестниц - 72 часа</t>
  </si>
  <si>
    <t xml:space="preserve">Повышение квалификации командиров отделений пожарных частей - 72 часа </t>
  </si>
  <si>
    <t>Повышение квалификации начальников караулов пожарных частей - 72 часа</t>
  </si>
  <si>
    <t>МЧС России</t>
  </si>
  <si>
    <t>"Об утверждении порядка определения платы для физических и юридических лиц за услуги (работы), относящиеся к основным видам деятельности федерального бюджетного учреждения, находящегося в ведении МЧС России, оказываемые им сверх установленного государственного задания, а также в случаях, определенных федеральными законами, в пределах установленного государственного задания"</t>
  </si>
  <si>
    <t>приказ</t>
  </si>
  <si>
    <t>Реализация дополнительных образовательных программ</t>
  </si>
  <si>
    <t xml:space="preserve">                                                                                                    профессиональной переподготовки</t>
  </si>
  <si>
    <t>11.023.0</t>
  </si>
  <si>
    <t>11.024.0</t>
  </si>
  <si>
    <t>11024000400000001004100</t>
  </si>
  <si>
    <t>Профессиональная переподготовка водителей пожарных и аварийно-спасательных автомобилей, оборудованных устройствами для подачи специальных световых и звуковых сигналов - 250 часов</t>
  </si>
  <si>
    <t>Профессиональная переподготовка водителей для работы на специальных агрегатах автоподъемника коленчатого пожарного - 250 часов</t>
  </si>
  <si>
    <t>Профессиональная переподготовка старших диспетчеров, диспетчеров служб пожарной связи - 250 часов</t>
  </si>
  <si>
    <t>Профессиональная переподготовка помощников начальников караулов пожарных частей - 250 часов</t>
  </si>
  <si>
    <t>Профессиональная переподготовка командиров отделений пожарных частей - 250 часов</t>
  </si>
  <si>
    <t>11.01.60</t>
  </si>
  <si>
    <t xml:space="preserve">Реализация основных  профессиональных образовательных программ - </t>
  </si>
  <si>
    <t>программ профессиональной подготовки по профессиям рабочих, должностям служащих</t>
  </si>
  <si>
    <t>11016014400400001007100</t>
  </si>
  <si>
    <t xml:space="preserve"> пожарный,квалификационные требования (профессиональные стандарты)</t>
  </si>
  <si>
    <t>доля учебного времени, затраченного на отработку практических навыков в условиях, приближенных к реальным (с использова- нием учебно-тренировоч- ных комплексов и практической базы)</t>
  </si>
  <si>
    <t>Профессиональная подготовка по профессии 16781 «Пожарный» - 484 часа</t>
  </si>
  <si>
    <t>В соответствии с план-графиком</t>
  </si>
  <si>
    <t>Среднегодовой размер платы (цена, тариф)(руб.)</t>
  </si>
  <si>
    <t>Ликвидация, реорганизация учреждения, исключение государственной услуги из ведомственного перечня государственных услуг (работ)</t>
  </si>
  <si>
    <t>Повышение квалификации - водителей транспортных средств категории "В", оборудованных устройствами для подачи специальных световых и звуковых сигналов - 36 часов</t>
  </si>
  <si>
    <t>Повышение квалификации водителей транспортных средств категории "С", оборудованных устройствами для подачи специальных световых и звуковых сигналов - 36 часов</t>
  </si>
  <si>
    <t>Повышение квалификации персонала дежурно-дисптчерских служб в рамках функционирования системы обеспечения вызова экстреных оперативных служб по единому номеру "112"- 36 часов</t>
  </si>
  <si>
    <t>Повышение квалификации  помощников начальников караулов пожарных частей- 72 часа</t>
  </si>
  <si>
    <t>Повышение квалификации старших мастеров (мастеров) газодымозащитной службы - 72 часа</t>
  </si>
  <si>
    <t>Повышение квалификации начальников (заместителей начальников) пожарных частей- 72 часа</t>
  </si>
  <si>
    <t>Повышение квалификации специалистов, ответственных за организацию работы по охране труда - 72 часа</t>
  </si>
  <si>
    <t>Повышение квалификации Государственных инспекторов государственой и нспекции по маломерным судам- 72 часа</t>
  </si>
  <si>
    <t>38000</t>
  </si>
  <si>
    <t>32014</t>
  </si>
  <si>
    <t>Профессиональная переподготовка водителей для работы на специальных агрегатах автолестниц - 250 часов</t>
  </si>
  <si>
    <t>Размещение рекламной информации по обучению на баннере, буклетах и сувенирной продукции</t>
  </si>
  <si>
    <t>Информация об образовательном учреждении</t>
  </si>
  <si>
    <t>32867</t>
  </si>
  <si>
    <t>40755</t>
  </si>
  <si>
    <t>45229</t>
  </si>
  <si>
    <t>Профессиональная переподготовка мастеров газодымозащитной службы - 250 часов</t>
  </si>
  <si>
    <t>36000</t>
  </si>
  <si>
    <t>77613</t>
  </si>
  <si>
    <t>Ежегодно, в срок до 1 февраля года, следующего за отчетным</t>
  </si>
  <si>
    <t>Ежегодно или по мере необходимости</t>
  </si>
  <si>
    <t>11024000400000007008100</t>
  </si>
  <si>
    <t xml:space="preserve">Ежегодно или по мере необходимости </t>
  </si>
  <si>
    <t>Федеральный закон от 29.12.2012 №273-ФЗ Об образовании в Российской Федерации, Федеральный закон от 06.10.1999 №184-ФЗ Об общих принципах организации  законодательных (представительных) и исполнительных органов государственной власти субъектов Российской Федерации
 Приказ МЧС России от 28.01.2013 № 52 (в ред. Приказов МЧС России от 13.02.2014 N 57, от 07.04.2015 N 168) "Об утверждении ведомственого Перечня государственых услуг (работ), оказываемых (выполняемых) находящимися в ведении Министерства Российской Федерации по делам гражданской обороны, чрезвычайным ситуациям и ликвидации последствий стихийных бедствий федеральными государствеными учреждлениями в качестве основеых видов деятельности (зарегистрировано в Минюсте Росии 15.02.2013 № 27105)
Приказ Министерства образования и науки Российской Федерации от 01 июля 2013 г. № 499 г. " Об утверждении порядка организации и осуществления образовательной деятельности по дополнительным профессиональным программам"</t>
  </si>
  <si>
    <t>Показатель качества государственной услуги</t>
  </si>
  <si>
    <t>Значение показателя качества государственной услуги</t>
  </si>
  <si>
    <t>Показатель объема государственной услуги</t>
  </si>
  <si>
    <t>1. Наименование государственной услуги</t>
  </si>
  <si>
    <t>Отчет о выполнении государственного задания</t>
  </si>
  <si>
    <t>Федеральные органы исполнительной власти, осуществляющие контроль за выполнением государсвтенного задания</t>
  </si>
  <si>
    <t>Часть 1. Сведения об оказываемых государственных услугах &lt;2&gt;</t>
  </si>
  <si>
    <t>Федеральное автономное учреждение дополнительного профессионального образования "Сыктывкарский учебный центр федеральной противопожарной службы"</t>
  </si>
  <si>
    <t>УТВЕРЖДАЮ</t>
  </si>
  <si>
    <t>Руководитель</t>
  </si>
  <si>
    <t>(уполномоченное лицо)</t>
  </si>
  <si>
    <t>Главного управления МЧС России по Республике Коми</t>
  </si>
  <si>
    <t>(наименование органа, осуществляющего функции 
и полномочия учредителя, главного распорядителя средств федерального бюджета, федерального
государственного учреждения)</t>
  </si>
  <si>
    <t>Начальник</t>
  </si>
  <si>
    <t>А.А. Князев</t>
  </si>
  <si>
    <t>(должность)</t>
  </si>
  <si>
    <t>(подпись)</t>
  </si>
  <si>
    <t>(расшифровка подписи)</t>
  </si>
  <si>
    <t>Повышение квалификации старших диспетчеров, диспетчеров служб 
пожарной связи - 72 часа</t>
  </si>
  <si>
    <r>
      <t xml:space="preserve">Допустимые (возможные) отклонения от установленных показателей качества государственной услуги, в пределах которых
 государственное задание считается выполненным  </t>
    </r>
    <r>
      <rPr>
        <u val="single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(процентов)</t>
    </r>
  </si>
  <si>
    <r>
      <t xml:space="preserve">Допустимые (возможные) отклонения от установленных показателей качества государственной услуги, в пределах которых
 государственное задание считается выполненным </t>
    </r>
    <r>
      <rPr>
        <u val="single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(процентов)</t>
    </r>
  </si>
  <si>
    <t>Размещение информации в сети интернет на сайте ФАУ ДПО Сыктывкарский учебный центр ФПС - http://sucfps11.ru</t>
  </si>
  <si>
    <t>Размещение информации в сети интернет на сайте ФАУ ДПО Сыктывкарский учебный центр ФПС  - http://sucfps11.ru</t>
  </si>
  <si>
    <t>Повышение квалификации водителей для работы на специальных агрегатах автоподъемника коленчатого пожарного - 72 часа</t>
  </si>
  <si>
    <t>Пожарно-технический минимум для инженерно-технического состава - 24 часа</t>
  </si>
  <si>
    <t>Пожарно-технический минимум для руководителей - 40 часов</t>
  </si>
  <si>
    <t>Повышение квалификации специалистов, ответственных за электрохозяйство - 72 часа</t>
  </si>
  <si>
    <t>Профессиональная переподготовка начальствующего состава ФПС с углубленным изучением пожаротушения - 550 часов</t>
  </si>
  <si>
    <t>113263</t>
  </si>
  <si>
    <t>чел. Час</t>
  </si>
  <si>
    <t>чел час.</t>
  </si>
  <si>
    <t>чел час</t>
  </si>
  <si>
    <t>Стоимость</t>
  </si>
  <si>
    <t>руб/чел. Час</t>
  </si>
  <si>
    <t>переподготовка и проф под. Всего чел. Час</t>
  </si>
  <si>
    <t>Переподготовка руб/чел.час</t>
  </si>
  <si>
    <t>" ___ " __________ 2017</t>
  </si>
  <si>
    <t>ГОСУДАРСТВЕННОЕ ЗАДАНИЕ № ___</t>
  </si>
  <si>
    <t>на 2018 год и на плановый период 2019 и 2020 годов</t>
  </si>
  <si>
    <t>Государственное задание на 2018 год и на плановый период 2019 и 2020 годов</t>
  </si>
  <si>
    <t>11.Г48.0</t>
  </si>
  <si>
    <t>Физические лица, имеющие или получающие среднее профессиональное и (или) высшее образование</t>
  </si>
  <si>
    <t>000000000110001770411Г48000300100006006101107</t>
  </si>
  <si>
    <t>003-не указано</t>
  </si>
  <si>
    <t>001 - Физические лица за исключением лиц с ОВЗ и инвалидов</t>
  </si>
  <si>
    <t>06 - Очно-заочная с применением дистанционных образовательных технологий</t>
  </si>
  <si>
    <t>Человеко-час</t>
  </si>
  <si>
    <r>
      <t xml:space="preserve">Допустимые (возможные) отклонения от установленных показателей объема государственной услуги, в пределах которых
 государственное задание считается выполненным </t>
    </r>
    <r>
      <rPr>
        <u val="single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(процентов)</t>
    </r>
  </si>
  <si>
    <t>Федеральный закон от 29.12.2012 №273-ФЗ Об образовании в Российской Федерации, Федеральный закон от 06.10.1999 №184-ФЗ Об общих принципах организации  законодательных (представительных) и исполнительных органов государственной власти субъектов Российской Федерации
 Приказ МЧС России от 28.01.2013 № 52 (в ред. Приказов МЧС России от 13.02.2014 N 57, от 07.04.2015 N 168) "Об утверждении ведомственого Перечня государственых услуг (работ), оказываемых (выполняемых) находящимися в ведении Министерства Российской Федерации по делам гражданской обороны, чрезвычайным ситуациям и ликвидации последствий стихийных бедствий федеральными государствеными учреждлениями в качестве основных видов деятельности (зарегистрировано в Минюсте Росии 15.02.2013 № 27105)
Приказ Министерства образования и науки Российской Федерации от 01 июля 2013 г. № 499 г. " Об утверждении порядка организации и осуществления образовательной деятельности по дополнительным профессиональным программам"</t>
  </si>
  <si>
    <t>11.Г47.0</t>
  </si>
  <si>
    <t>000000000110001770411Г47000301000001003101101</t>
  </si>
  <si>
    <t xml:space="preserve">Приложение № 1
к приказу Главного управления
МЧС России по Республике Коми
от «______» _____________2017 года № _____
</t>
  </si>
  <si>
    <t>П Л А Н
комплектования федерального автономного учреждения дополнительного профессионального образования «Сыктывкарский учебный центр федеральной противопожарной службы»</t>
  </si>
  <si>
    <t xml:space="preserve"> сотрудниками и специалистами МЧС России для обучения по программам дополнительного профессионального образования на 2017 год
</t>
  </si>
  <si>
    <t>№ п/п</t>
  </si>
  <si>
    <t>Категория обучаемых</t>
  </si>
  <si>
    <t>Численность учебных групп (чел)</t>
  </si>
  <si>
    <t>Республика Карелия</t>
  </si>
  <si>
    <t>Республика Коми</t>
  </si>
  <si>
    <t>Архангельская обл.</t>
  </si>
  <si>
    <t>Вологодская  обл.</t>
  </si>
  <si>
    <t>Калининградская обл.</t>
  </si>
  <si>
    <t>Ленинградская обл.</t>
  </si>
  <si>
    <t>Мурманская  обл.</t>
  </si>
  <si>
    <t>Новгородская  обл.</t>
  </si>
  <si>
    <t>Псковская обл.</t>
  </si>
  <si>
    <t>НАО</t>
  </si>
  <si>
    <t>ФГКУ «СЗ РПСО МЧС России»</t>
  </si>
  <si>
    <t xml:space="preserve">ФГКУ «Спец. управление ФПС № 48 МЧС России» </t>
  </si>
  <si>
    <t>ФГКУ «Спец. управление ФПС № 18 МЧС России»</t>
  </si>
  <si>
    <t xml:space="preserve">ФГКУ «Спец. управление ФПС № 50 МЧС России» </t>
  </si>
  <si>
    <t>Г. Санкт-Петербург</t>
  </si>
  <si>
    <t>Комплектующий орган</t>
  </si>
  <si>
    <t>ФАУ ДПО Сыктывкарский учебный центр ФПС</t>
  </si>
  <si>
    <t>Итого по разделу:</t>
  </si>
  <si>
    <t>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</si>
  <si>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>Реализация основных программ профессионального обучения – программ переподготовки   рабочих,  служащих</t>
  </si>
  <si>
    <t>сентябрь-октябрь</t>
  </si>
  <si>
    <t>май-июнь</t>
  </si>
  <si>
    <t>Реализация основных программ профессионального обучения – программ повышения квалификации  рабочих, служащих</t>
  </si>
  <si>
    <t>март</t>
  </si>
  <si>
    <t>декабрь</t>
  </si>
  <si>
    <t>ноябрь</t>
  </si>
  <si>
    <t xml:space="preserve">октябрь </t>
  </si>
  <si>
    <t xml:space="preserve">май </t>
  </si>
  <si>
    <t xml:space="preserve">сентябрь-октябрь </t>
  </si>
  <si>
    <t>Сроки обучения</t>
  </si>
  <si>
    <t>Спасатель2 (II этап 19 учебных дней)</t>
  </si>
  <si>
    <t>1-4 квартал</t>
  </si>
  <si>
    <t xml:space="preserve">Мастера газодымозащитной службы 250 учебных часов (I  этап дистанционно – 23 дня; II этап очно – 27 учебных дней) </t>
  </si>
  <si>
    <t xml:space="preserve">Водители транспортных средствами категории  «В», оборудованными  для подачи световых и звуковых сигналов очно 6 учебных дней </t>
  </si>
  <si>
    <t xml:space="preserve">Водители транспортных средствами категории  «С», оборудованными для подачи световых и звуковых сигналов  очно 6 учебных дней </t>
  </si>
  <si>
    <t xml:space="preserve">Водители для работы на специальных агрегатах автоподъемника коленчатого автоматического Очно  72 часа  12 уч. дней </t>
  </si>
  <si>
    <t xml:space="preserve">Водители для работы на специальных агрегатах автолестниц Очно  72 часа  12 уч. дней </t>
  </si>
  <si>
    <t xml:space="preserve">Помощники начальников караулов пожарных частей Дистанционно 18 учебных дней </t>
  </si>
  <si>
    <t xml:space="preserve">январь </t>
  </si>
  <si>
    <t xml:space="preserve">Командиры отделений пожарных частей Дистанционно 18 учебных дней </t>
  </si>
  <si>
    <t>Старшие мастера (мастера) газодымозащитной службы Очно  72 часа  12 уч. дней</t>
  </si>
  <si>
    <t>Повышение квалификации старших диспетчеров (диспетчеров) служб пожарной связи Дистанционно 18 учебных дней</t>
  </si>
  <si>
    <t>февраль-март</t>
  </si>
  <si>
    <t>Подготовка персонала дежурно-диспетчерских служб в рамках функционирования системы обеспечения вызова оперативных служб по единому номеру «112» Очно  6 учебных дней</t>
  </si>
  <si>
    <t>сентябрь</t>
  </si>
  <si>
    <t>Пожарно-технический минимум для инженерно-технического состава 24 часа Дистанционно 6 учебных дней</t>
  </si>
  <si>
    <t>Пожарно-технический минимум для руководителей 40 часов, Дистанционно 10 учебных дней</t>
  </si>
  <si>
    <t>Повышение квалификации специалистов, ответственных за электрохозяйство Дистанционно 18 учебных дней</t>
  </si>
  <si>
    <r>
      <t xml:space="preserve">Повышение квалификации водителей для работы на специальных агрегатах пожарной насосной станции (ПНС) 74 часа очно 12 учебных дней </t>
    </r>
  </si>
  <si>
    <t xml:space="preserve">Реализация дополнительных профессиональных программ – программ профессиональной переподготовки  </t>
  </si>
  <si>
    <t>Реализация дополнительных профессиональных программ – программ повышения квалификации</t>
  </si>
  <si>
    <t>Начальники караулов пожарных частей дистанционно 18 учебных дней</t>
  </si>
  <si>
    <t>август-сентябрь</t>
  </si>
  <si>
    <t>Начальники (заместители начальников) пожарных частей дистанционно 18 учебных дней</t>
  </si>
  <si>
    <t>июнь</t>
  </si>
  <si>
    <t>Специалисты, ответственные за организацию работы по охране труда (72 часа) дистанционно 18 учебных дней</t>
  </si>
  <si>
    <t>Обучение работников организаций (в организациях до 50 человек), на которых работодателем возложены обязанности организации работы по охране труда (40 часов) дистанционно 10 учебных дней</t>
  </si>
  <si>
    <t>Обучение членов комиссий по проверке знаний требований охраны труда (40 часов) дистанционно 10 учебных дней</t>
  </si>
  <si>
    <t>Повышения квалификации по программе «Оказание первой помощи при несчастных случаях» 16 часов  очно 2 учебных дня</t>
  </si>
  <si>
    <t>Осуществление функций Государственной инспекции по маломерным судам дистанционно 18 учебных дней</t>
  </si>
  <si>
    <t>Обучение руководителей, специалистов, осуществляющих организацию и контроль на рабочих местах и в производственных подразделениях, а также контроль и технический надзор за проведением работ. (40 часов) дистанционно 10 учебных дней</t>
  </si>
  <si>
    <r>
      <t>Обучение руководителей по охране труда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(40 часов) дистанционно 10 учебных дней</t>
    </r>
  </si>
  <si>
    <t>ВСЕГО:</t>
  </si>
  <si>
    <t xml:space="preserve">Примечание:
1. Учебная практика проводится в пожарно-спасательной части в течение дистанционного периода обучения по графику в должности пожарного не менее 7 раз. Не допускается привлечение обучаемых на пожарах к работам на высотах, в непригодной для дыхания среде, с компрессорным оборудованием и электроустановками пожарных автомобилей и прицепов.
2.  Первоначальная подготовка спасателей проводится в два этапа.
Первый этап – обучение в составе поисково-спасательного формирования (160 учебных часов).
Второй этап – обучение в образовательном учреждении (113 часов), при прибытии на обучение обязательно наличие подтверждающего документа о прохождении первого этапа.
Обучение в составе ПСФ граждан, впервые принятых в поисково-спасательное формирование на должность спасателя, проводится по месту предстоящей работы, начиная со дня назначения кандидата на должность.
3. Учебная практика проводится в пожарно-спасательной части в течение дистанционного периода обучения по графику в должности, согласно программы профессиональной переподготовки 
</t>
  </si>
  <si>
    <t>Повышение квалификации водителей и пожарных для работы в люльке АКП</t>
  </si>
  <si>
    <t xml:space="preserve">Программа обучения  судоводителей маломерных моторных судов для плавания на внутренних водных путях и во внутренних водах, не включенных в Перечень внутренних водных путей Российской Федерации ( «ВВП» и «ВП»), 75 учебных часов  (очно-дистанционно) </t>
  </si>
  <si>
    <t>Спасатель2 (II этап 19 учебных дней) 113 часов</t>
  </si>
  <si>
    <t>Обучение руководителей по охране труда - 40 часов</t>
  </si>
  <si>
    <t>Обучение руководителей, специалистов, осуществляющих организацию и контроль на рабочих местах и в производственных подразделениях, а также контроль и технический надзор за проведением работ - 40 часов</t>
  </si>
  <si>
    <t>Обучение работников организаций (в организациях до 50 человек), на которых работодателем возложены обязанности организации работы по охране труда - 40 часов</t>
  </si>
  <si>
    <t>Обучение членов комиссий по проверке знаний требований охраны труда -40 часов</t>
  </si>
  <si>
    <t xml:space="preserve">Повышение квалификации водителей для работы на специальных агрегатах пожарной насосной станции (ПНС) - 74 часа очно </t>
  </si>
  <si>
    <t>Очная</t>
  </si>
  <si>
    <t>Количество человеко-часов преподавателей на 1 группу</t>
  </si>
  <si>
    <t>Количество групп</t>
  </si>
  <si>
    <t>Количество человеко часов преподавателей</t>
  </si>
  <si>
    <t>Итого человеко часов преподавателей</t>
  </si>
  <si>
    <t>Итого групп</t>
  </si>
  <si>
    <t>Количество человеко-часов преподавателей</t>
  </si>
  <si>
    <t>Норма  на 8 преподавателей, начальника, зама, зав. Отделением</t>
  </si>
  <si>
    <t>Норма  на 8 преподавателей, начальника, зама, зав. Отделением программиста и методиста</t>
  </si>
  <si>
    <t>ИТОГО, по госзаданию на год нагрузка на преподавателей</t>
  </si>
  <si>
    <t>Норма на 6 преподаывателей, начальника, зама</t>
  </si>
  <si>
    <t>15.01-20.02 дист 21.02-27.04 очно</t>
  </si>
  <si>
    <t>28.05.-04.07 дист. 05.07.-06.09 очно</t>
  </si>
  <si>
    <t>17.09-23.10 дист. 24.10-27.12 очно</t>
  </si>
  <si>
    <t>17.05-04.06 дист. 05.06-07.06 очно</t>
  </si>
  <si>
    <t>04.04-25.04 очно</t>
  </si>
  <si>
    <t>25.09-21.10 дист 22.10-23.11 очно</t>
  </si>
  <si>
    <t xml:space="preserve"> 28.02-26.03 дист 27.03-26.04 очно</t>
  </si>
  <si>
    <t>10.01-29.01 дист. 30.01-02.03 очно</t>
  </si>
  <si>
    <t>20.02-20.03 дист 21.03-20.04 очно</t>
  </si>
  <si>
    <t>отмена</t>
  </si>
  <si>
    <t>24.04-25.05 дист. 28.05-29.06 очно</t>
  </si>
  <si>
    <t>26.07-03.09 дист. 05.09-05.10 очно</t>
  </si>
  <si>
    <t>10.09-08.10 дист. 09.10-09.11 очно</t>
  </si>
  <si>
    <t>25.10-19.11 дист 20.11-20.12 очно</t>
  </si>
  <si>
    <t>16.04-14.05 дист. 15.05-15.06 очно</t>
  </si>
  <si>
    <t>20.08-18.09 дист. 19.09-19.10 очно</t>
  </si>
  <si>
    <t>23.01-16.02 очно 17.02-13.06 дист 14.06-29.06 очно</t>
  </si>
  <si>
    <r>
      <t xml:space="preserve">Старшие диспетчера, диспетчера служб пожарной связи 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 xml:space="preserve">250 учебных часов (I  этап дистанционно – 23 дня; II этап очно – 27 учебных дней) </t>
    </r>
  </si>
  <si>
    <r>
      <t>Профессия  «Пожарный»</t>
    </r>
    <r>
      <rPr>
        <vertAlign val="superscript"/>
        <sz val="12"/>
        <color indexed="17"/>
        <rFont val="Times New Roman"/>
        <family val="1"/>
      </rPr>
      <t>1</t>
    </r>
    <r>
      <rPr>
        <sz val="12"/>
        <color indexed="17"/>
        <rFont val="Times New Roman"/>
        <family val="1"/>
      </rPr>
      <t xml:space="preserve"> 484 учебных часа  (очно-дистанционно) 13.01-20.02 дистанционно 21.02 – 27.04 очно</t>
    </r>
  </si>
  <si>
    <r>
      <t>Водители пожарных и аварийно-спасательных автомобилей, оборудованных устройствами для подачи специальных световых и звуковых сигналов</t>
    </r>
    <r>
      <rPr>
        <vertAlign val="superscript"/>
        <sz val="14"/>
        <color indexed="17"/>
        <rFont val="Times New Roman"/>
        <family val="1"/>
      </rPr>
      <t>3</t>
    </r>
    <r>
      <rPr>
        <sz val="12"/>
        <color indexed="17"/>
        <rFont val="Times New Roman"/>
        <family val="1"/>
      </rPr>
      <t xml:space="preserve">  250 учебных часов (I  этап дистанционно – 23 дня; II этап очно – 28 учебных дней) </t>
    </r>
  </si>
  <si>
    <r>
      <t>Водители для работы на специальных агрегатах автоподъемника коленчатого пожарного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>250 учебных часов (I  этап дистанционно – 23 дня; II этап очно – 27 учебных дней)</t>
    </r>
  </si>
  <si>
    <t>01.02-02.03 дист 05.03-06.04 очно</t>
  </si>
  <si>
    <r>
      <t>Водители для работы на специальных агрегатах автолестниц</t>
    </r>
    <r>
      <rPr>
        <vertAlign val="superscript"/>
        <sz val="14"/>
        <color indexed="17"/>
        <rFont val="Times New Roman"/>
        <family val="1"/>
      </rPr>
      <t>3</t>
    </r>
    <r>
      <rPr>
        <sz val="12"/>
        <color indexed="17"/>
        <rFont val="Times New Roman"/>
        <family val="1"/>
      </rPr>
      <t xml:space="preserve"> 250 учебных часов (I  этап дистанционно – 23 дня; II этап очно – 27 учебных дней) </t>
    </r>
  </si>
  <si>
    <r>
      <t>Помощники начальников караулов пожарных частей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>250 учебных часов (I  этап дистанционно – 23 дня; II этап очно – 27 учебных дней)</t>
    </r>
  </si>
  <si>
    <r>
      <t>Командиры отделений пожарных частей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 xml:space="preserve">250 учебных часов (I  этап дистанционно – 23 дня; II этап очно – 27 учебных дней) </t>
    </r>
  </si>
  <si>
    <r>
      <t>Начальствующий состав ФПС с углубленным изучением пожаротушения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 xml:space="preserve">550 учебных часов,  очно-дистанционно </t>
    </r>
  </si>
  <si>
    <t>12.03-16.03</t>
  </si>
  <si>
    <t>19.03-23.03</t>
  </si>
  <si>
    <t>19.03-23.03 очно</t>
  </si>
  <si>
    <t>12.03-16.03 очно</t>
  </si>
  <si>
    <t>26-30.11 ноябрь</t>
  </si>
  <si>
    <t>14-25.05 очно</t>
  </si>
  <si>
    <t>09.04-13.04 очно</t>
  </si>
  <si>
    <t>16.04-27.04 очно</t>
  </si>
  <si>
    <t>03.-14.09 очно</t>
  </si>
  <si>
    <t>25.06-06.07 очно</t>
  </si>
  <si>
    <t>29.10-02.11 очно</t>
  </si>
  <si>
    <t>19.02-02.03 дист.</t>
  </si>
  <si>
    <t>Факт</t>
  </si>
  <si>
    <t>Кушманова</t>
  </si>
  <si>
    <t>Волошин</t>
  </si>
  <si>
    <t>Гильманшин</t>
  </si>
  <si>
    <t>Жуков</t>
  </si>
  <si>
    <t>Крисанов</t>
  </si>
  <si>
    <t>Кусов</t>
  </si>
  <si>
    <t>Попов</t>
  </si>
  <si>
    <t>Сидоров</t>
  </si>
  <si>
    <t>Щебелев</t>
  </si>
  <si>
    <t>9385</t>
  </si>
  <si>
    <t xml:space="preserve">Раздел 1. Реализация дополнительных профессиональных программ – программ повышения квалификации </t>
  </si>
  <si>
    <t>Сроки обучения (форма обучения)</t>
  </si>
  <si>
    <t>Численность учебной 
группы, чел.</t>
  </si>
  <si>
    <t xml:space="preserve">Раздел 2. Реализация дополнительных профессиональных программ – программ профессиональной переподготовки </t>
  </si>
  <si>
    <t>Раздел 3. 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</si>
  <si>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 xml:space="preserve">Раздел 4. Реализация основных программ профессионального обучения – программ переподготовки рабочих, служащих </t>
  </si>
  <si>
    <t xml:space="preserve">Раздел 5. Реализация основных программ профессионального обучения – программ повышения квалификации рабочих, служащих </t>
  </si>
  <si>
    <t>Количественный показатель</t>
  </si>
  <si>
    <t xml:space="preserve">Программы государственного задания </t>
  </si>
  <si>
    <t>Период</t>
  </si>
  <si>
    <t>Форма обучения</t>
  </si>
  <si>
    <t>в чел-часах</t>
  </si>
  <si>
    <t>в чел.</t>
  </si>
  <si>
    <t>Реализация дополнительных профессиональных образовательных программ - программ повышения квалификации</t>
  </si>
  <si>
    <t>очное</t>
  </si>
  <si>
    <t>очно-заочное с применением дистанционных технологий</t>
  </si>
  <si>
    <t>заочное с применением дистанционных технологий</t>
  </si>
  <si>
    <t>ИТОГО:</t>
  </si>
  <si>
    <t>Реализация дополнительных образовательных программ - программ профессиональной переподготовки</t>
  </si>
  <si>
    <t>Реализация основных профессиональных образовательных программ профессионального обучения - программ повышения квалификации рабочих и служащих</t>
  </si>
  <si>
    <t>Реализация основных профессиональных образовательных программ профессионального обучения - переподготовки рабочих и служащих</t>
  </si>
  <si>
    <t>ВСЕГО плановый показатель:</t>
  </si>
  <si>
    <t>Приложение № 3</t>
  </si>
  <si>
    <t>Плановые показатели государственного задания на 2020 год</t>
  </si>
  <si>
    <t>2020 год</t>
  </si>
  <si>
    <t xml:space="preserve">Профессия  «Пожарный», 484 часа </t>
  </si>
  <si>
    <t>Начальники караулов пожарных частей, 72 часа</t>
  </si>
  <si>
    <t>ФГУП "ВГЧС"</t>
  </si>
  <si>
    <t>Начальники (заместители начальников) пожарных частей, 72 часа</t>
  </si>
  <si>
    <t>Осуществление функций Государственной инспекции по маломерным судам, 72 часа</t>
  </si>
  <si>
    <t>Пожарно-технический минимум для руководителей, 40 часов</t>
  </si>
  <si>
    <t>Повышение квалификации специалистов, ответственных за электрохозяйство, 72 часа</t>
  </si>
  <si>
    <t>15.01 - 22.04 очно</t>
  </si>
  <si>
    <t>21.09 - 25.12 очно</t>
  </si>
  <si>
    <t>Спасатели (II этап), 113 часов</t>
  </si>
  <si>
    <t>Современные методы в предупреждении и тушении пожаров, проведение аварийно-спасательных работ при тушении пожаров(216 часов)</t>
  </si>
  <si>
    <t>Водители для работы на специальных агрегатах автоподъемника коленчатого пожарного, 250 часов</t>
  </si>
  <si>
    <t>Мастера газодымозащитной службы, 250 часов</t>
  </si>
  <si>
    <t>Водители транспортных средствами категории  «С», оборудованными для подачи световых и звуковых сигналов, 36 часов</t>
  </si>
  <si>
    <t xml:space="preserve">Повышение квалификации пожарных (старших пожарных), 72 часа </t>
  </si>
  <si>
    <t>Водители для работы на специальных агрегатах автолестниц, 72 часа</t>
  </si>
  <si>
    <t>Помощники начальников караулов пожарных частей, 72 часа</t>
  </si>
  <si>
    <t>Командиры отделений пожарных частей, 72 часа</t>
  </si>
  <si>
    <t>Старшие мастера (мастера) газодымозащитной службы, 72 часа</t>
  </si>
  <si>
    <t>Подготовка персонала ДДС в рамках функционирования системы обеспечения вызова оперативных служб по единому номеру «112», 36 часов</t>
  </si>
  <si>
    <r>
      <t>Повышение квалификации водителей для работы на специальных агрегатах пожарной насосной станции (ПНС), 74 часа</t>
    </r>
  </si>
  <si>
    <t xml:space="preserve">Повышение квалификации водителей пожарных и аварийно-спасательных автомобилей, 72 часа </t>
  </si>
  <si>
    <t>Начальствующий состав ФПС с углубленным изучением пожаротушения, 550 часов</t>
  </si>
  <si>
    <t>Водители пожарных и аварийно-спасательных автомобилей, оборудованных устройствами для подачи специальных световых и звуковых сигналов, 250  часов</t>
  </si>
  <si>
    <t>Водители для работы на специальных агрегатах автолестниц, 250 часов</t>
  </si>
  <si>
    <t xml:space="preserve">Командиры отделений пожарных частей, 250 часов </t>
  </si>
  <si>
    <t>Повышение квалификации старших диспетчеров (диспетчеров) служб пожарной связи, 72 часа</t>
  </si>
  <si>
    <t>г. Санкт-Петербург</t>
  </si>
  <si>
    <t>Обучение руководителей, специалистов, осуществляющих организацию и контроль на рабочих местах и в производственных подразделениях, а также контроль и технический надзор за проведением работ, 42 часа</t>
  </si>
  <si>
    <t>Обучение руководителей по охране труда, 42 часа</t>
  </si>
  <si>
    <t>Обучение членов комиссий по проверке знаний требований охраны труда, 42 часа</t>
  </si>
  <si>
    <t>19.03 - 26.06 очно</t>
  </si>
  <si>
    <t>Старшие диспетчера, диспетчера служб пожарной связи, 250  часов</t>
  </si>
  <si>
    <t>Помощники начальников караулов пожарных частей, 250 часов</t>
  </si>
  <si>
    <t>20.01 - 24 01 очно</t>
  </si>
  <si>
    <t>30.11 -04.12 очно</t>
  </si>
  <si>
    <t>15.06 - 26.06 очно</t>
  </si>
  <si>
    <t>18.05 - 29.05 очно</t>
  </si>
  <si>
    <t>07.09 - 18.09 очно</t>
  </si>
  <si>
    <t>07.12 - 18.12 очно</t>
  </si>
  <si>
    <t>03.02 - 14.02 очно</t>
  </si>
  <si>
    <t>12.10 - 23.10 очно</t>
  </si>
  <si>
    <t>11.05 - 22.05 очно</t>
  </si>
  <si>
    <t>05.10 - 15.10 очно</t>
  </si>
  <si>
    <t>13.04 - 24.04 очно</t>
  </si>
  <si>
    <t>ФАУ ДПО Сыктывкарский  учебный центр ФПС</t>
  </si>
  <si>
    <t>20.04 - 24 04 очно</t>
  </si>
  <si>
    <t xml:space="preserve">Приложение № 15 </t>
  </si>
  <si>
    <t>12.02 - 10.03 дист</t>
  </si>
  <si>
    <t>02.04 - 27.04  дист</t>
  </si>
  <si>
    <t>30.09 - 27.10 дист</t>
  </si>
  <si>
    <t>04.03 - 31.03 дист</t>
  </si>
  <si>
    <t>19.02 - 03.03 дист</t>
  </si>
  <si>
    <t>10.06 - 23.06 дист</t>
  </si>
  <si>
    <t>13.08 - 26.08 дист</t>
  </si>
  <si>
    <t>16.10 - 29.10 дист</t>
  </si>
  <si>
    <t>06.11 - 19.11 дист</t>
  </si>
  <si>
    <t>25.11 - 08.12 дист</t>
  </si>
  <si>
    <t>10.12 - 23.12 дист</t>
  </si>
  <si>
    <t>16.01 - 29.01 дист</t>
  </si>
  <si>
    <t>09.09 - 22.09 дист</t>
  </si>
  <si>
    <t>05.03 - 18.03 дист</t>
  </si>
  <si>
    <t>05.02 - 03.03 дист</t>
  </si>
  <si>
    <t>24.06 - 07.07 дист</t>
  </si>
  <si>
    <t>15.01 - 11.02 дист</t>
  </si>
  <si>
    <t>19.05 - 10.06 дист</t>
  </si>
  <si>
    <t>20.08 - 16.09 дист</t>
  </si>
  <si>
    <t>21.01 - 13.02 дист</t>
  </si>
  <si>
    <t>27.05 - 23.06 дист</t>
  </si>
  <si>
    <t>19.02 - 17.03 дист</t>
  </si>
  <si>
    <t>10.04 - 06.05 дист</t>
  </si>
  <si>
    <t>05.09 - 02.10 дист</t>
  </si>
  <si>
    <t>06.02 - 04.03 дист</t>
  </si>
  <si>
    <t>09.11 - 02.12 дист</t>
  </si>
  <si>
    <t>21.01 - 31.01 дист</t>
  </si>
  <si>
    <t>08.06 - 19.06 дист</t>
  </si>
  <si>
    <t xml:space="preserve">10.02 - 10.03  дист   11.03 - 15.04 очно </t>
  </si>
  <si>
    <t>21.01 - 14.02 очно       15.02 - 14.06  дист               15.06 - 30.06 очно</t>
  </si>
  <si>
    <t>24.09-18.10 дист 19.10 -19.11 очно</t>
  </si>
  <si>
    <t>10.01 - 02.02 дист 03.02 - 05.03 очно</t>
  </si>
  <si>
    <t>13.08 - 06.09 дист 07.09 -09.10 очно</t>
  </si>
  <si>
    <t>20.04 - 13.05 дист 14.05 - 17.06 очно</t>
  </si>
  <si>
    <t xml:space="preserve">29.10-22.11 дист 23.11-24.12 очно  </t>
  </si>
  <si>
    <t>14.01 - 15.03 дист 16.03 - 02.04 очно</t>
  </si>
  <si>
    <t>17.03 - 12.05 дист 13.05 - 29.05 очно</t>
  </si>
  <si>
    <t>17.08 - 11.10 дист 12.10 - 29.10 очно</t>
  </si>
  <si>
    <t>09.01 - 02.02 дист 03.02 -05.03 очно</t>
  </si>
  <si>
    <t>05.10 - 28.10 дист 29.10 - 02.12 очно</t>
  </si>
  <si>
    <t>16.04 - 12.05 дист 13.05 - 17.06 очно</t>
  </si>
  <si>
    <t>13.08 -  06.09 дист 07.09 - 09.10 очно</t>
  </si>
  <si>
    <t>17.09 - 11. 10 дист 12.10 - 13.11 очно</t>
  </si>
  <si>
    <t>29.10 - 22.11 дист 23.11 - 24.12 очно</t>
  </si>
  <si>
    <t>13.01 - 09.02 дист 10.02 -14.02 очно</t>
  </si>
  <si>
    <t>17.08 - 13.09 дист 14.09 - 18.09 очно</t>
  </si>
  <si>
    <t>27.04 - 27.06 дист 29.06 - 03.07 очно</t>
  </si>
  <si>
    <t xml:space="preserve">22.06 - 22.07 дист 24.08 - 28.08 очно  </t>
  </si>
  <si>
    <t>Наименование категории обучения (количество часов)</t>
  </si>
  <si>
    <t>План комплектования ФАУ ДПО Сыктывкарский учебный центр ФПС на 2020 год</t>
  </si>
  <si>
    <t>УТВЕРЖДЕН</t>
  </si>
  <si>
    <t>распоряжением МЧС России</t>
  </si>
  <si>
    <r>
      <t xml:space="preserve">от </t>
    </r>
    <r>
      <rPr>
        <u val="single"/>
        <sz val="12"/>
        <rFont val="Times New Roman"/>
        <family val="1"/>
      </rPr>
      <t>21.06.2019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297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</si>
</sst>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0\ &quot;₽&quot;"/>
    <numFmt numFmtId="195" formatCode="0.0"/>
  </numFmts>
  <fonts count="78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10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color indexed="17"/>
      <name val="Times New Roman"/>
      <family val="1"/>
    </font>
    <font>
      <vertAlign val="superscript"/>
      <sz val="14"/>
      <color indexed="17"/>
      <name val="Times New Roman"/>
      <family val="1"/>
    </font>
    <font>
      <vertAlign val="superscript"/>
      <sz val="12"/>
      <color indexed="1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7"/>
      <name val="Arial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00B050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/>
    </xf>
    <xf numFmtId="0" fontId="1" fillId="0" borderId="0" xfId="53" applyFont="1" applyAlignment="1">
      <alignment horizontal="center"/>
      <protection/>
    </xf>
    <xf numFmtId="0" fontId="6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194" fontId="9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" fontId="1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Fill="1" applyAlignment="1">
      <alignment/>
    </xf>
    <xf numFmtId="1" fontId="66" fillId="0" borderId="0" xfId="0" applyNumberFormat="1" applyFont="1" applyFill="1" applyAlignment="1">
      <alignment/>
    </xf>
    <xf numFmtId="195" fontId="1" fillId="0" borderId="16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textRotation="90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textRotation="90"/>
    </xf>
    <xf numFmtId="0" fontId="9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textRotation="90" wrapText="1"/>
    </xf>
    <xf numFmtId="0" fontId="9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66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wrapText="1"/>
    </xf>
    <xf numFmtId="0" fontId="67" fillId="0" borderId="15" xfId="0" applyFont="1" applyBorder="1" applyAlignment="1">
      <alignment wrapText="1"/>
    </xf>
    <xf numFmtId="0" fontId="67" fillId="0" borderId="0" xfId="0" applyFont="1" applyAlignment="1">
      <alignment wrapText="1"/>
    </xf>
    <xf numFmtId="0" fontId="67" fillId="0" borderId="15" xfId="0" applyFont="1" applyBorder="1" applyAlignment="1">
      <alignment horizontal="left" vertical="center" wrapText="1"/>
    </xf>
    <xf numFmtId="0" fontId="67" fillId="0" borderId="16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90" wrapText="1"/>
    </xf>
    <xf numFmtId="44" fontId="1" fillId="0" borderId="0" xfId="0" applyNumberFormat="1" applyFont="1" applyFill="1" applyAlignment="1">
      <alignment/>
    </xf>
    <xf numFmtId="0" fontId="0" fillId="0" borderId="0" xfId="0" applyFont="1" applyAlignment="1">
      <alignment textRotation="90" wrapText="1"/>
    </xf>
    <xf numFmtId="0" fontId="0" fillId="0" borderId="0" xfId="0" applyAlignment="1">
      <alignment textRotation="90"/>
    </xf>
    <xf numFmtId="0" fontId="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textRotation="90" wrapText="1"/>
    </xf>
    <xf numFmtId="0" fontId="0" fillId="0" borderId="0" xfId="0" applyFont="1" applyFill="1" applyAlignment="1">
      <alignment textRotation="90" wrapText="1"/>
    </xf>
    <xf numFmtId="0" fontId="0" fillId="0" borderId="0" xfId="0" applyFill="1" applyAlignment="1">
      <alignment textRotation="90"/>
    </xf>
    <xf numFmtId="0" fontId="68" fillId="0" borderId="15" xfId="0" applyFont="1" applyFill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66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5" xfId="0" applyFont="1" applyFill="1" applyBorder="1" applyAlignment="1">
      <alignment horizontal="center" wrapText="1"/>
    </xf>
    <xf numFmtId="0" fontId="9" fillId="0" borderId="15" xfId="0" applyFont="1" applyBorder="1" applyAlignment="1">
      <alignment/>
    </xf>
    <xf numFmtId="0" fontId="69" fillId="0" borderId="0" xfId="0" applyFont="1" applyAlignment="1">
      <alignment/>
    </xf>
    <xf numFmtId="0" fontId="70" fillId="0" borderId="15" xfId="0" applyFont="1" applyBorder="1" applyAlignment="1">
      <alignment horizontal="center" wrapText="1"/>
    </xf>
    <xf numFmtId="0" fontId="70" fillId="0" borderId="16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1" fillId="0" borderId="15" xfId="0" applyFont="1" applyBorder="1" applyAlignment="1">
      <alignment wrapText="1"/>
    </xf>
    <xf numFmtId="0" fontId="69" fillId="0" borderId="15" xfId="0" applyFont="1" applyBorder="1" applyAlignment="1">
      <alignment/>
    </xf>
    <xf numFmtId="0" fontId="70" fillId="0" borderId="15" xfId="0" applyFont="1" applyBorder="1" applyAlignment="1">
      <alignment wrapText="1"/>
    </xf>
    <xf numFmtId="0" fontId="70" fillId="0" borderId="16" xfId="0" applyFont="1" applyBorder="1" applyAlignment="1">
      <alignment wrapText="1"/>
    </xf>
    <xf numFmtId="0" fontId="69" fillId="0" borderId="16" xfId="0" applyFont="1" applyBorder="1" applyAlignment="1">
      <alignment/>
    </xf>
    <xf numFmtId="0" fontId="72" fillId="0" borderId="29" xfId="0" applyFont="1" applyBorder="1" applyAlignment="1">
      <alignment/>
    </xf>
    <xf numFmtId="0" fontId="72" fillId="0" borderId="3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vertical="center" wrapText="1"/>
    </xf>
    <xf numFmtId="0" fontId="66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textRotation="90" wrapText="1"/>
    </xf>
    <xf numFmtId="0" fontId="0" fillId="0" borderId="0" xfId="0" applyFont="1" applyBorder="1" applyAlignment="1">
      <alignment textRotation="90" wrapText="1"/>
    </xf>
    <xf numFmtId="0" fontId="1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68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textRotation="255"/>
    </xf>
    <xf numFmtId="0" fontId="68" fillId="0" borderId="15" xfId="0" applyFont="1" applyFill="1" applyBorder="1" applyAlignment="1">
      <alignment horizontal="center" vertical="center" textRotation="255"/>
    </xf>
    <xf numFmtId="0" fontId="2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wrapText="1"/>
    </xf>
    <xf numFmtId="1" fontId="9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53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3" borderId="13" xfId="53" applyFont="1" applyFill="1" applyBorder="1" applyAlignment="1">
      <alignment horizontal="center" vertical="center"/>
      <protection/>
    </xf>
    <xf numFmtId="0" fontId="1" fillId="33" borderId="14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/>
    </xf>
    <xf numFmtId="0" fontId="1" fillId="0" borderId="0" xfId="53" applyFont="1" applyAlignment="1">
      <alignment horizontal="center"/>
      <protection/>
    </xf>
    <xf numFmtId="14" fontId="1" fillId="33" borderId="13" xfId="53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22" xfId="53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4" fontId="1" fillId="33" borderId="14" xfId="53" applyNumberFormat="1" applyFont="1" applyFill="1" applyBorder="1" applyAlignment="1">
      <alignment horizontal="center" vertical="center"/>
      <protection/>
    </xf>
    <xf numFmtId="14" fontId="1" fillId="33" borderId="12" xfId="53" applyNumberFormat="1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/>
      <protection/>
    </xf>
    <xf numFmtId="0" fontId="1" fillId="0" borderId="14" xfId="53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Fill="1" applyAlignment="1">
      <alignment textRotation="90" wrapText="1"/>
    </xf>
    <xf numFmtId="0" fontId="0" fillId="0" borderId="0" xfId="0" applyAlignment="1">
      <alignment textRotation="90" wrapText="1"/>
    </xf>
    <xf numFmtId="0" fontId="8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0" fontId="1" fillId="0" borderId="32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2" xfId="53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7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9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7" fillId="0" borderId="15" xfId="0" applyFont="1" applyBorder="1" applyAlignment="1">
      <alignment vertical="center" wrapText="1"/>
    </xf>
    <xf numFmtId="0" fontId="75" fillId="0" borderId="15" xfId="0" applyFont="1" applyBorder="1" applyAlignment="1">
      <alignment wrapText="1"/>
    </xf>
    <xf numFmtId="0" fontId="1" fillId="0" borderId="15" xfId="0" applyFont="1" applyBorder="1" applyAlignment="1">
      <alignment horizontal="justify" vertical="center" wrapText="1"/>
    </xf>
    <xf numFmtId="0" fontId="9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7" fillId="0" borderId="16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/>
    </xf>
    <xf numFmtId="0" fontId="67" fillId="0" borderId="16" xfId="0" applyFont="1" applyBorder="1" applyAlignment="1">
      <alignment vertical="center" wrapText="1"/>
    </xf>
    <xf numFmtId="0" fontId="75" fillId="0" borderId="17" xfId="0" applyFont="1" applyBorder="1" applyAlignment="1">
      <alignment/>
    </xf>
    <xf numFmtId="0" fontId="75" fillId="0" borderId="20" xfId="0" applyFont="1" applyBorder="1" applyAlignment="1">
      <alignment/>
    </xf>
    <xf numFmtId="0" fontId="75" fillId="0" borderId="20" xfId="0" applyFont="1" applyBorder="1" applyAlignment="1">
      <alignment horizontal="left" vertical="center" wrapText="1"/>
    </xf>
    <xf numFmtId="0" fontId="75" fillId="0" borderId="17" xfId="0" applyFont="1" applyBorder="1" applyAlignment="1">
      <alignment horizontal="left"/>
    </xf>
    <xf numFmtId="0" fontId="12" fillId="0" borderId="23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67" fillId="0" borderId="22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0" fontId="75" fillId="0" borderId="33" xfId="0" applyFont="1" applyBorder="1" applyAlignment="1">
      <alignment vertical="center" wrapText="1"/>
    </xf>
    <xf numFmtId="1" fontId="0" fillId="0" borderId="0" xfId="0" applyNumberForma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/>
    </xf>
    <xf numFmtId="0" fontId="72" fillId="0" borderId="29" xfId="0" applyFont="1" applyBorder="1" applyAlignment="1">
      <alignment horizontal="center"/>
    </xf>
    <xf numFmtId="0" fontId="69" fillId="0" borderId="20" xfId="0" applyFont="1" applyBorder="1" applyAlignment="1">
      <alignment horizontal="center" vertical="center" wrapText="1"/>
    </xf>
    <xf numFmtId="0" fontId="76" fillId="0" borderId="0" xfId="0" applyFont="1" applyAlignment="1">
      <alignment horizontal="right"/>
    </xf>
    <xf numFmtId="0" fontId="72" fillId="0" borderId="0" xfId="0" applyFont="1" applyAlignment="1">
      <alignment horizontal="center"/>
    </xf>
    <xf numFmtId="0" fontId="77" fillId="0" borderId="15" xfId="0" applyFont="1" applyBorder="1" applyAlignment="1">
      <alignment horizontal="center"/>
    </xf>
    <xf numFmtId="0" fontId="70" fillId="0" borderId="22" xfId="0" applyFont="1" applyBorder="1" applyAlignment="1">
      <alignment horizontal="center" wrapText="1"/>
    </xf>
    <xf numFmtId="0" fontId="70" fillId="0" borderId="31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0" fontId="70" fillId="0" borderId="34" xfId="0" applyFont="1" applyBorder="1" applyAlignment="1">
      <alignment horizontal="center" wrapText="1"/>
    </xf>
    <xf numFmtId="0" fontId="70" fillId="0" borderId="15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.7109375" style="1" customWidth="1"/>
    <col min="4" max="4" width="2.421875" style="1" customWidth="1"/>
    <col min="5" max="5" width="21.8515625" style="1" customWidth="1"/>
    <col min="6" max="25" width="1.7109375" style="1" customWidth="1"/>
    <col min="26" max="26" width="3.28125" style="1" customWidth="1"/>
    <col min="27" max="45" width="1.7109375" style="1" customWidth="1"/>
    <col min="46" max="46" width="14.28125" style="1" customWidth="1"/>
    <col min="47" max="47" width="11.7109375" style="1" customWidth="1"/>
    <col min="48" max="49" width="1.7109375" style="1" hidden="1" customWidth="1"/>
    <col min="50" max="50" width="1.57421875" style="1" hidden="1" customWidth="1"/>
    <col min="51" max="52" width="1.7109375" style="1" hidden="1" customWidth="1"/>
    <col min="53" max="53" width="1.7109375" style="1" customWidth="1"/>
    <col min="54" max="54" width="3.140625" style="1" customWidth="1"/>
    <col min="55" max="58" width="1.7109375" style="1" customWidth="1"/>
    <col min="59" max="59" width="6.57421875" style="1" customWidth="1"/>
    <col min="60" max="71" width="1.7109375" style="1" customWidth="1"/>
    <col min="72" max="72" width="3.57421875" style="1" customWidth="1"/>
    <col min="73" max="75" width="1.7109375" style="1" customWidth="1"/>
    <col min="76" max="76" width="2.7109375" style="1" customWidth="1"/>
    <col min="77" max="79" width="1.7109375" style="1" customWidth="1"/>
    <col min="80" max="80" width="2.7109375" style="1" customWidth="1"/>
    <col min="81" max="81" width="1.7109375" style="1" customWidth="1"/>
    <col min="82" max="82" width="9.140625" style="3" customWidth="1"/>
    <col min="83" max="83" width="4.28125" style="3" customWidth="1"/>
    <col min="84" max="84" width="10.57421875" style="3" customWidth="1"/>
    <col min="85" max="85" width="12.8515625" style="3" customWidth="1"/>
    <col min="86" max="86" width="11.00390625" style="3" customWidth="1"/>
    <col min="87" max="87" width="9.140625" style="3" customWidth="1"/>
    <col min="88" max="88" width="14.57421875" style="3" customWidth="1"/>
    <col min="89" max="93" width="9.140625" style="3" customWidth="1"/>
    <col min="94" max="16384" width="9.140625" style="1" customWidth="1"/>
  </cols>
  <sheetData>
    <row r="1" spans="55:81" ht="15.75">
      <c r="BC1" s="280" t="s">
        <v>143</v>
      </c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</row>
    <row r="2" spans="55:81" ht="15" customHeight="1">
      <c r="BC2" s="213" t="s">
        <v>144</v>
      </c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</row>
    <row r="3" ht="12.75" customHeight="1">
      <c r="BC3" s="7" t="s">
        <v>145</v>
      </c>
    </row>
    <row r="4" ht="15.75">
      <c r="BC4" s="8" t="s">
        <v>146</v>
      </c>
    </row>
    <row r="5" spans="55:81" ht="48.75" customHeight="1">
      <c r="BC5" s="281" t="s">
        <v>147</v>
      </c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</row>
    <row r="6" spans="55:84" ht="15.75">
      <c r="BC6" s="9" t="s">
        <v>148</v>
      </c>
      <c r="BD6" s="10"/>
      <c r="BE6" s="10"/>
      <c r="BF6" s="10"/>
      <c r="BG6" s="10"/>
      <c r="BH6" s="8"/>
      <c r="BI6" s="283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8"/>
      <c r="BU6" s="285" t="s">
        <v>149</v>
      </c>
      <c r="BV6" s="286"/>
      <c r="BW6" s="286"/>
      <c r="BX6" s="286"/>
      <c r="BY6" s="286"/>
      <c r="BZ6" s="286"/>
      <c r="CA6" s="286"/>
      <c r="CB6" s="286"/>
      <c r="CC6" s="286"/>
      <c r="CD6" s="5"/>
      <c r="CE6" s="5"/>
      <c r="CF6" s="5"/>
    </row>
    <row r="7" spans="55:81" ht="15.75">
      <c r="BC7" s="12" t="s">
        <v>150</v>
      </c>
      <c r="BK7" s="7" t="s">
        <v>151</v>
      </c>
      <c r="BT7" s="287" t="s">
        <v>152</v>
      </c>
      <c r="BU7" s="288"/>
      <c r="BV7" s="288"/>
      <c r="BW7" s="288"/>
      <c r="BX7" s="288"/>
      <c r="BY7" s="288"/>
      <c r="BZ7" s="288"/>
      <c r="CA7" s="288"/>
      <c r="CB7" s="288"/>
      <c r="CC7" s="288"/>
    </row>
    <row r="9" spans="55:66" ht="15.75">
      <c r="BC9" s="289" t="s">
        <v>171</v>
      </c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</row>
    <row r="15" spans="3:81" ht="20.25">
      <c r="C15" s="291" t="s">
        <v>172</v>
      </c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</row>
    <row r="16" spans="3:81" ht="20.25">
      <c r="C16" s="291" t="s">
        <v>173</v>
      </c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</row>
    <row r="17" spans="3:81" ht="20.2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</row>
    <row r="18" spans="74:80" ht="15.75">
      <c r="BV18" s="191" t="s">
        <v>3</v>
      </c>
      <c r="BW18" s="191"/>
      <c r="BX18" s="191"/>
      <c r="BY18" s="191"/>
      <c r="BZ18" s="191"/>
      <c r="CA18" s="191"/>
      <c r="CB18" s="191"/>
    </row>
    <row r="19" spans="3:81" ht="46.5" customHeight="1">
      <c r="C19" s="218" t="s">
        <v>142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15"/>
      <c r="BM19" s="15"/>
      <c r="BN19" s="292" t="s">
        <v>4</v>
      </c>
      <c r="BO19" s="293"/>
      <c r="BP19" s="293"/>
      <c r="BQ19" s="293"/>
      <c r="BR19" s="293"/>
      <c r="BS19" s="293"/>
      <c r="BT19" s="293"/>
      <c r="BU19" s="294"/>
      <c r="BV19" s="233" t="s">
        <v>69</v>
      </c>
      <c r="BW19" s="234"/>
      <c r="BX19" s="234"/>
      <c r="BY19" s="234"/>
      <c r="BZ19" s="234"/>
      <c r="CA19" s="234"/>
      <c r="CB19" s="235"/>
      <c r="CC19" s="15"/>
    </row>
    <row r="20" spans="3:81" ht="15.75">
      <c r="C20" s="295" t="s">
        <v>0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15"/>
      <c r="BM20" s="15"/>
      <c r="BN20" s="293"/>
      <c r="BO20" s="293"/>
      <c r="BP20" s="293"/>
      <c r="BQ20" s="293"/>
      <c r="BR20" s="293"/>
      <c r="BS20" s="293"/>
      <c r="BT20" s="293"/>
      <c r="BU20" s="294"/>
      <c r="BV20" s="239"/>
      <c r="BW20" s="240"/>
      <c r="BX20" s="240"/>
      <c r="BY20" s="240"/>
      <c r="BZ20" s="240"/>
      <c r="CA20" s="240"/>
      <c r="CB20" s="241"/>
      <c r="CC20" s="15"/>
    </row>
    <row r="21" spans="66:80" ht="15.75">
      <c r="BN21" s="225" t="s">
        <v>5</v>
      </c>
      <c r="BO21" s="225"/>
      <c r="BP21" s="225"/>
      <c r="BQ21" s="225"/>
      <c r="BR21" s="225"/>
      <c r="BS21" s="225"/>
      <c r="BT21" s="225"/>
      <c r="BU21" s="294"/>
      <c r="BV21" s="191"/>
      <c r="BW21" s="191"/>
      <c r="BX21" s="191"/>
      <c r="BY21" s="191"/>
      <c r="BZ21" s="191"/>
      <c r="CA21" s="191"/>
      <c r="CB21" s="191"/>
    </row>
    <row r="22" spans="3:81" ht="15.75">
      <c r="C22" s="224" t="s">
        <v>55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15"/>
      <c r="BM22" s="15"/>
      <c r="BN22" s="292" t="s">
        <v>6</v>
      </c>
      <c r="BO22" s="293"/>
      <c r="BP22" s="293"/>
      <c r="BQ22" s="293"/>
      <c r="BR22" s="293"/>
      <c r="BS22" s="293"/>
      <c r="BT22" s="293"/>
      <c r="BU22" s="294"/>
      <c r="BV22" s="191"/>
      <c r="BW22" s="191"/>
      <c r="BX22" s="191"/>
      <c r="BY22" s="191"/>
      <c r="BZ22" s="191"/>
      <c r="CA22" s="191"/>
      <c r="CB22" s="191"/>
      <c r="CC22" s="15"/>
    </row>
    <row r="23" spans="3:81" ht="15.75">
      <c r="C23" s="295" t="s">
        <v>1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15"/>
      <c r="BM23" s="15"/>
      <c r="BN23" s="293"/>
      <c r="BO23" s="293"/>
      <c r="BP23" s="293"/>
      <c r="BQ23" s="293"/>
      <c r="BR23" s="293"/>
      <c r="BS23" s="293"/>
      <c r="BT23" s="293"/>
      <c r="BU23" s="294"/>
      <c r="BV23" s="191"/>
      <c r="BW23" s="191"/>
      <c r="BX23" s="191"/>
      <c r="BY23" s="191"/>
      <c r="BZ23" s="191"/>
      <c r="CA23" s="191"/>
      <c r="CB23" s="191"/>
      <c r="CC23" s="15"/>
    </row>
    <row r="24" spans="66:80" ht="15.75">
      <c r="BN24" s="225" t="s">
        <v>7</v>
      </c>
      <c r="BO24" s="225"/>
      <c r="BP24" s="225"/>
      <c r="BQ24" s="225"/>
      <c r="BR24" s="225"/>
      <c r="BS24" s="225"/>
      <c r="BT24" s="225"/>
      <c r="BU24" s="294"/>
      <c r="BV24" s="243" t="s">
        <v>52</v>
      </c>
      <c r="BW24" s="244"/>
      <c r="BX24" s="244"/>
      <c r="BY24" s="244"/>
      <c r="BZ24" s="244"/>
      <c r="CA24" s="244"/>
      <c r="CB24" s="245"/>
    </row>
    <row r="25" spans="3:80" ht="15.75">
      <c r="C25" s="224" t="s">
        <v>54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15"/>
      <c r="BM25" s="15"/>
      <c r="BN25" s="225"/>
      <c r="BO25" s="225"/>
      <c r="BP25" s="225"/>
      <c r="BQ25" s="225"/>
      <c r="BR25" s="225"/>
      <c r="BS25" s="225"/>
      <c r="BT25" s="225"/>
      <c r="BU25" s="294"/>
      <c r="BV25" s="249"/>
      <c r="BW25" s="250"/>
      <c r="BX25" s="250"/>
      <c r="BY25" s="250"/>
      <c r="BZ25" s="250"/>
      <c r="CA25" s="250"/>
      <c r="CB25" s="251"/>
    </row>
    <row r="26" spans="3:80" ht="30.75" customHeight="1">
      <c r="C26" s="296" t="s">
        <v>2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15"/>
      <c r="BM26" s="15"/>
      <c r="BN26" s="297" t="s">
        <v>7</v>
      </c>
      <c r="BO26" s="297"/>
      <c r="BP26" s="297"/>
      <c r="BQ26" s="297"/>
      <c r="BR26" s="297"/>
      <c r="BS26" s="297"/>
      <c r="BT26" s="297"/>
      <c r="BU26" s="298"/>
      <c r="BV26" s="191" t="s">
        <v>68</v>
      </c>
      <c r="BW26" s="191"/>
      <c r="BX26" s="191"/>
      <c r="BY26" s="191"/>
      <c r="BZ26" s="191"/>
      <c r="CA26" s="191"/>
      <c r="CB26" s="191"/>
    </row>
    <row r="27" spans="66:80" ht="15.75">
      <c r="BN27" s="280" t="s">
        <v>7</v>
      </c>
      <c r="BO27" s="280"/>
      <c r="BP27" s="280"/>
      <c r="BQ27" s="280"/>
      <c r="BR27" s="280"/>
      <c r="BS27" s="280"/>
      <c r="BT27" s="280"/>
      <c r="BU27" s="298"/>
      <c r="BV27" s="243" t="s">
        <v>53</v>
      </c>
      <c r="BW27" s="244"/>
      <c r="BX27" s="244"/>
      <c r="BY27" s="244"/>
      <c r="BZ27" s="244"/>
      <c r="CA27" s="244"/>
      <c r="CB27" s="245"/>
    </row>
    <row r="28" spans="66:80" ht="15.75">
      <c r="BN28" s="280"/>
      <c r="BO28" s="280"/>
      <c r="BP28" s="280"/>
      <c r="BQ28" s="280"/>
      <c r="BR28" s="280"/>
      <c r="BS28" s="280"/>
      <c r="BT28" s="280"/>
      <c r="BU28" s="298"/>
      <c r="BV28" s="249"/>
      <c r="BW28" s="250"/>
      <c r="BX28" s="250"/>
      <c r="BY28" s="250"/>
      <c r="BZ28" s="250"/>
      <c r="CA28" s="250"/>
      <c r="CB28" s="251"/>
    </row>
    <row r="29" spans="74:80" ht="15.75">
      <c r="BV29" s="191"/>
      <c r="BW29" s="191"/>
      <c r="BX29" s="191"/>
      <c r="BY29" s="191"/>
      <c r="BZ29" s="191"/>
      <c r="CA29" s="191"/>
      <c r="CB29" s="191"/>
    </row>
    <row r="30" spans="74:80" ht="15.75">
      <c r="BV30" s="191"/>
      <c r="BW30" s="191"/>
      <c r="BX30" s="191"/>
      <c r="BY30" s="191"/>
      <c r="BZ30" s="191"/>
      <c r="CA30" s="191"/>
      <c r="CB30" s="191"/>
    </row>
    <row r="31" ht="34.5" customHeight="1"/>
    <row r="32" ht="42.75" customHeight="1"/>
    <row r="33" spans="1:81" ht="15.75">
      <c r="A33" s="172" t="s">
        <v>141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</row>
    <row r="35" spans="32:53" ht="15.75">
      <c r="AF35" s="225" t="s">
        <v>8</v>
      </c>
      <c r="AG35" s="225"/>
      <c r="AH35" s="225"/>
      <c r="AI35" s="225"/>
      <c r="AJ35" s="225"/>
      <c r="AK35" s="225"/>
      <c r="AL35" s="225"/>
      <c r="AM35" s="224">
        <v>1</v>
      </c>
      <c r="AN35" s="224"/>
      <c r="AO35" s="224"/>
      <c r="AP35" s="224"/>
      <c r="AQ35" s="224"/>
      <c r="AR35" s="224"/>
      <c r="AS35" s="13"/>
      <c r="AT35" s="13"/>
      <c r="AU35" s="13"/>
      <c r="AV35" s="15"/>
      <c r="AW35" s="15"/>
      <c r="AX35" s="15"/>
      <c r="AY35" s="15"/>
      <c r="AZ35" s="15"/>
      <c r="BA35" s="15"/>
    </row>
    <row r="37" spans="65:81" ht="15.75" customHeight="1">
      <c r="BM37" s="232" t="s">
        <v>9</v>
      </c>
      <c r="BN37" s="232"/>
      <c r="BO37" s="232"/>
      <c r="BP37" s="232"/>
      <c r="BQ37" s="232"/>
      <c r="BR37" s="232"/>
      <c r="BS37" s="232"/>
      <c r="BT37" s="232"/>
      <c r="BU37" s="232"/>
      <c r="BV37" s="262" t="s">
        <v>93</v>
      </c>
      <c r="BW37" s="263"/>
      <c r="BX37" s="263"/>
      <c r="BY37" s="263"/>
      <c r="BZ37" s="263"/>
      <c r="CA37" s="263"/>
      <c r="CB37" s="264"/>
      <c r="CC37" s="226"/>
    </row>
    <row r="38" spans="1:81" ht="30" customHeight="1">
      <c r="A38" s="172" t="s">
        <v>10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260" t="s">
        <v>56</v>
      </c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M38" s="232"/>
      <c r="BN38" s="232"/>
      <c r="BO38" s="232"/>
      <c r="BP38" s="232"/>
      <c r="BQ38" s="232"/>
      <c r="BR38" s="232"/>
      <c r="BS38" s="232"/>
      <c r="BT38" s="232"/>
      <c r="BU38" s="232"/>
      <c r="BV38" s="227"/>
      <c r="BW38" s="265"/>
      <c r="BX38" s="265"/>
      <c r="BY38" s="265"/>
      <c r="BZ38" s="265"/>
      <c r="CA38" s="265"/>
      <c r="CB38" s="266"/>
      <c r="CC38" s="227"/>
    </row>
    <row r="39" spans="1:81" ht="15.75">
      <c r="A39" s="224" t="s">
        <v>57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M39" s="232"/>
      <c r="BN39" s="232"/>
      <c r="BO39" s="232"/>
      <c r="BP39" s="232"/>
      <c r="BQ39" s="232"/>
      <c r="BR39" s="232"/>
      <c r="BS39" s="232"/>
      <c r="BT39" s="232"/>
      <c r="BU39" s="232"/>
      <c r="BV39" s="227"/>
      <c r="BW39" s="265"/>
      <c r="BX39" s="265"/>
      <c r="BY39" s="265"/>
      <c r="BZ39" s="265"/>
      <c r="CA39" s="265"/>
      <c r="CB39" s="266"/>
      <c r="CC39" s="227"/>
    </row>
    <row r="40" spans="65:81" ht="15.75">
      <c r="BM40" s="232"/>
      <c r="BN40" s="232"/>
      <c r="BO40" s="232"/>
      <c r="BP40" s="232"/>
      <c r="BQ40" s="232"/>
      <c r="BR40" s="232"/>
      <c r="BS40" s="232"/>
      <c r="BT40" s="232"/>
      <c r="BU40" s="232"/>
      <c r="BV40" s="227"/>
      <c r="BW40" s="265"/>
      <c r="BX40" s="265"/>
      <c r="BY40" s="265"/>
      <c r="BZ40" s="265"/>
      <c r="CA40" s="265"/>
      <c r="CB40" s="266"/>
      <c r="CC40" s="227"/>
    </row>
    <row r="41" spans="1:81" ht="14.25" customHeight="1">
      <c r="A41" s="172" t="s">
        <v>11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260" t="s">
        <v>58</v>
      </c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M41" s="232"/>
      <c r="BN41" s="232"/>
      <c r="BO41" s="232"/>
      <c r="BP41" s="232"/>
      <c r="BQ41" s="232"/>
      <c r="BR41" s="232"/>
      <c r="BS41" s="232"/>
      <c r="BT41" s="232"/>
      <c r="BU41" s="232"/>
      <c r="BV41" s="267"/>
      <c r="BW41" s="268"/>
      <c r="BX41" s="268"/>
      <c r="BY41" s="268"/>
      <c r="BZ41" s="268"/>
      <c r="CA41" s="268"/>
      <c r="CB41" s="269"/>
      <c r="CC41" s="227"/>
    </row>
    <row r="42" spans="1:62" ht="15.75" customHeight="1">
      <c r="A42" s="214" t="s">
        <v>59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</row>
    <row r="43" spans="1:62" ht="15.75">
      <c r="A43" s="231" t="s">
        <v>61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</row>
    <row r="44" spans="1:62" ht="15.75">
      <c r="A44" s="231" t="s">
        <v>60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</row>
    <row r="46" spans="1:80" ht="15.75">
      <c r="A46" s="261" t="s">
        <v>12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</row>
    <row r="47" spans="1:80" ht="15.75">
      <c r="A47" s="172" t="s">
        <v>51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</row>
    <row r="49" spans="2:80" ht="15.75">
      <c r="B49" s="198" t="s">
        <v>13</v>
      </c>
      <c r="C49" s="199"/>
      <c r="D49" s="199"/>
      <c r="E49" s="200"/>
      <c r="F49" s="190" t="s">
        <v>14</v>
      </c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207" t="s">
        <v>16</v>
      </c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9"/>
      <c r="AO49" s="207" t="s">
        <v>135</v>
      </c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9"/>
      <c r="BH49" s="207" t="s">
        <v>136</v>
      </c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</row>
    <row r="50" spans="2:80" ht="15.75">
      <c r="B50" s="201"/>
      <c r="C50" s="202"/>
      <c r="D50" s="202"/>
      <c r="E50" s="203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210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2"/>
      <c r="AO50" s="210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2"/>
      <c r="BH50" s="210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2"/>
    </row>
    <row r="51" spans="2:80" ht="63" customHeight="1">
      <c r="B51" s="201"/>
      <c r="C51" s="202"/>
      <c r="D51" s="202"/>
      <c r="E51" s="203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217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9"/>
      <c r="AO51" s="217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9"/>
      <c r="BH51" s="217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9"/>
    </row>
    <row r="52" spans="2:80" ht="15.75">
      <c r="B52" s="201"/>
      <c r="C52" s="202"/>
      <c r="D52" s="202"/>
      <c r="E52" s="203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207"/>
      <c r="AB52" s="208"/>
      <c r="AC52" s="208"/>
      <c r="AD52" s="208"/>
      <c r="AE52" s="208"/>
      <c r="AF52" s="208"/>
      <c r="AG52" s="209"/>
      <c r="AH52" s="207"/>
      <c r="AI52" s="208"/>
      <c r="AJ52" s="208"/>
      <c r="AK52" s="208"/>
      <c r="AL52" s="208"/>
      <c r="AM52" s="208"/>
      <c r="AN52" s="209"/>
      <c r="AO52" s="190"/>
      <c r="AP52" s="190"/>
      <c r="AQ52" s="190"/>
      <c r="AR52" s="190"/>
      <c r="AS52" s="190"/>
      <c r="AT52" s="190"/>
      <c r="AU52" s="190"/>
      <c r="AV52" s="190" t="s">
        <v>17</v>
      </c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207">
        <v>2018</v>
      </c>
      <c r="BI52" s="208"/>
      <c r="BJ52" s="208"/>
      <c r="BK52" s="208"/>
      <c r="BL52" s="208"/>
      <c r="BM52" s="208"/>
      <c r="BN52" s="209"/>
      <c r="BO52" s="207">
        <v>2019</v>
      </c>
      <c r="BP52" s="208"/>
      <c r="BQ52" s="208"/>
      <c r="BR52" s="208"/>
      <c r="BS52" s="208"/>
      <c r="BT52" s="208"/>
      <c r="BU52" s="209"/>
      <c r="BV52" s="207">
        <v>2020</v>
      </c>
      <c r="BW52" s="208"/>
      <c r="BX52" s="208"/>
      <c r="BY52" s="208"/>
      <c r="BZ52" s="208"/>
      <c r="CA52" s="208"/>
      <c r="CB52" s="209"/>
    </row>
    <row r="53" spans="2:80" ht="27.75" customHeight="1">
      <c r="B53" s="201"/>
      <c r="C53" s="202"/>
      <c r="D53" s="202"/>
      <c r="E53" s="203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210"/>
      <c r="AB53" s="211"/>
      <c r="AC53" s="211"/>
      <c r="AD53" s="211"/>
      <c r="AE53" s="211"/>
      <c r="AF53" s="211"/>
      <c r="AG53" s="212"/>
      <c r="AH53" s="210"/>
      <c r="AI53" s="211"/>
      <c r="AJ53" s="211"/>
      <c r="AK53" s="211"/>
      <c r="AL53" s="211"/>
      <c r="AM53" s="211"/>
      <c r="AN53" s="212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210"/>
      <c r="BI53" s="211"/>
      <c r="BJ53" s="211"/>
      <c r="BK53" s="211"/>
      <c r="BL53" s="211"/>
      <c r="BM53" s="211"/>
      <c r="BN53" s="212"/>
      <c r="BO53" s="210"/>
      <c r="BP53" s="211"/>
      <c r="BQ53" s="211"/>
      <c r="BR53" s="211"/>
      <c r="BS53" s="211"/>
      <c r="BT53" s="211"/>
      <c r="BU53" s="212"/>
      <c r="BV53" s="210"/>
      <c r="BW53" s="211"/>
      <c r="BX53" s="211"/>
      <c r="BY53" s="211"/>
      <c r="BZ53" s="211"/>
      <c r="CA53" s="211"/>
      <c r="CB53" s="212"/>
    </row>
    <row r="54" spans="2:80" ht="15.75">
      <c r="B54" s="201"/>
      <c r="C54" s="202"/>
      <c r="D54" s="202"/>
      <c r="E54" s="203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210"/>
      <c r="AB54" s="211"/>
      <c r="AC54" s="211"/>
      <c r="AD54" s="211"/>
      <c r="AE54" s="211"/>
      <c r="AF54" s="211"/>
      <c r="AG54" s="212"/>
      <c r="AH54" s="210"/>
      <c r="AI54" s="211"/>
      <c r="AJ54" s="211"/>
      <c r="AK54" s="211"/>
      <c r="AL54" s="211"/>
      <c r="AM54" s="211"/>
      <c r="AN54" s="212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210"/>
      <c r="BI54" s="211"/>
      <c r="BJ54" s="211"/>
      <c r="BK54" s="211"/>
      <c r="BL54" s="211"/>
      <c r="BM54" s="211"/>
      <c r="BN54" s="212"/>
      <c r="BO54" s="210"/>
      <c r="BP54" s="211"/>
      <c r="BQ54" s="211"/>
      <c r="BR54" s="211"/>
      <c r="BS54" s="211"/>
      <c r="BT54" s="211"/>
      <c r="BU54" s="212"/>
      <c r="BV54" s="210"/>
      <c r="BW54" s="211"/>
      <c r="BX54" s="211"/>
      <c r="BY54" s="211"/>
      <c r="BZ54" s="211"/>
      <c r="CA54" s="211"/>
      <c r="CB54" s="212"/>
    </row>
    <row r="55" spans="2:80" ht="15.75">
      <c r="B55" s="201"/>
      <c r="C55" s="202"/>
      <c r="D55" s="202"/>
      <c r="E55" s="203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210"/>
      <c r="AB55" s="211"/>
      <c r="AC55" s="211"/>
      <c r="AD55" s="211"/>
      <c r="AE55" s="211"/>
      <c r="AF55" s="211"/>
      <c r="AG55" s="212"/>
      <c r="AH55" s="210"/>
      <c r="AI55" s="211"/>
      <c r="AJ55" s="211"/>
      <c r="AK55" s="211"/>
      <c r="AL55" s="211"/>
      <c r="AM55" s="211"/>
      <c r="AN55" s="212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210"/>
      <c r="BI55" s="211"/>
      <c r="BJ55" s="211"/>
      <c r="BK55" s="211"/>
      <c r="BL55" s="211"/>
      <c r="BM55" s="211"/>
      <c r="BN55" s="212"/>
      <c r="BO55" s="210"/>
      <c r="BP55" s="211"/>
      <c r="BQ55" s="211"/>
      <c r="BR55" s="211"/>
      <c r="BS55" s="211"/>
      <c r="BT55" s="211"/>
      <c r="BU55" s="212"/>
      <c r="BV55" s="210"/>
      <c r="BW55" s="211"/>
      <c r="BX55" s="211"/>
      <c r="BY55" s="211"/>
      <c r="BZ55" s="211"/>
      <c r="CA55" s="211"/>
      <c r="CB55" s="212"/>
    </row>
    <row r="56" spans="2:80" ht="15.75">
      <c r="B56" s="201"/>
      <c r="C56" s="202"/>
      <c r="D56" s="202"/>
      <c r="E56" s="203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217"/>
      <c r="AB56" s="218"/>
      <c r="AC56" s="218"/>
      <c r="AD56" s="218"/>
      <c r="AE56" s="218"/>
      <c r="AF56" s="218"/>
      <c r="AG56" s="219"/>
      <c r="AH56" s="217"/>
      <c r="AI56" s="218"/>
      <c r="AJ56" s="218"/>
      <c r="AK56" s="218"/>
      <c r="AL56" s="218"/>
      <c r="AM56" s="218"/>
      <c r="AN56" s="219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217"/>
      <c r="BI56" s="218"/>
      <c r="BJ56" s="218"/>
      <c r="BK56" s="218"/>
      <c r="BL56" s="218"/>
      <c r="BM56" s="218"/>
      <c r="BN56" s="219"/>
      <c r="BO56" s="217"/>
      <c r="BP56" s="218"/>
      <c r="BQ56" s="218"/>
      <c r="BR56" s="218"/>
      <c r="BS56" s="218"/>
      <c r="BT56" s="218"/>
      <c r="BU56" s="219"/>
      <c r="BV56" s="217"/>
      <c r="BW56" s="218"/>
      <c r="BX56" s="218"/>
      <c r="BY56" s="218"/>
      <c r="BZ56" s="218"/>
      <c r="CA56" s="218"/>
      <c r="CB56" s="219"/>
    </row>
    <row r="57" spans="2:80" ht="40.5" customHeight="1">
      <c r="B57" s="204"/>
      <c r="C57" s="205"/>
      <c r="D57" s="205"/>
      <c r="E57" s="206"/>
      <c r="F57" s="220" t="s">
        <v>15</v>
      </c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2"/>
      <c r="AA57" s="220" t="s">
        <v>15</v>
      </c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2"/>
      <c r="AO57" s="216" t="s">
        <v>15</v>
      </c>
      <c r="AP57" s="216"/>
      <c r="AQ57" s="216"/>
      <c r="AR57" s="216"/>
      <c r="AS57" s="216"/>
      <c r="AT57" s="216"/>
      <c r="AU57" s="216"/>
      <c r="AV57" s="216" t="s">
        <v>18</v>
      </c>
      <c r="AW57" s="216"/>
      <c r="AX57" s="216"/>
      <c r="AY57" s="216"/>
      <c r="AZ57" s="216"/>
      <c r="BA57" s="216"/>
      <c r="BB57" s="216"/>
      <c r="BC57" s="190" t="s">
        <v>19</v>
      </c>
      <c r="BD57" s="190"/>
      <c r="BE57" s="190"/>
      <c r="BF57" s="190"/>
      <c r="BG57" s="190"/>
      <c r="BH57" s="220" t="s">
        <v>20</v>
      </c>
      <c r="BI57" s="221"/>
      <c r="BJ57" s="221"/>
      <c r="BK57" s="221"/>
      <c r="BL57" s="221"/>
      <c r="BM57" s="221"/>
      <c r="BN57" s="222"/>
      <c r="BO57" s="220" t="s">
        <v>21</v>
      </c>
      <c r="BP57" s="221"/>
      <c r="BQ57" s="221"/>
      <c r="BR57" s="221"/>
      <c r="BS57" s="221"/>
      <c r="BT57" s="221"/>
      <c r="BU57" s="222"/>
      <c r="BV57" s="220" t="s">
        <v>22</v>
      </c>
      <c r="BW57" s="221"/>
      <c r="BX57" s="221"/>
      <c r="BY57" s="221"/>
      <c r="BZ57" s="221"/>
      <c r="CA57" s="221"/>
      <c r="CB57" s="222"/>
    </row>
    <row r="58" spans="2:80" ht="15.75">
      <c r="B58" s="173">
        <v>1</v>
      </c>
      <c r="C58" s="174"/>
      <c r="D58" s="174"/>
      <c r="E58" s="175"/>
      <c r="F58" s="173">
        <v>2</v>
      </c>
      <c r="G58" s="174"/>
      <c r="H58" s="174"/>
      <c r="I58" s="174"/>
      <c r="J58" s="174"/>
      <c r="K58" s="174"/>
      <c r="L58" s="175"/>
      <c r="M58" s="173">
        <v>3</v>
      </c>
      <c r="N58" s="174"/>
      <c r="O58" s="174"/>
      <c r="P58" s="174"/>
      <c r="Q58" s="174"/>
      <c r="R58" s="174"/>
      <c r="S58" s="175"/>
      <c r="T58" s="173">
        <v>4</v>
      </c>
      <c r="U58" s="174"/>
      <c r="V58" s="174"/>
      <c r="W58" s="174"/>
      <c r="X58" s="174"/>
      <c r="Y58" s="174"/>
      <c r="Z58" s="175"/>
      <c r="AA58" s="173">
        <v>5</v>
      </c>
      <c r="AB58" s="174"/>
      <c r="AC58" s="174"/>
      <c r="AD58" s="174"/>
      <c r="AE58" s="174"/>
      <c r="AF58" s="174"/>
      <c r="AG58" s="175"/>
      <c r="AH58" s="173">
        <v>6</v>
      </c>
      <c r="AI58" s="174"/>
      <c r="AJ58" s="174"/>
      <c r="AK58" s="174"/>
      <c r="AL58" s="174"/>
      <c r="AM58" s="174"/>
      <c r="AN58" s="175"/>
      <c r="AO58" s="173">
        <v>7</v>
      </c>
      <c r="AP58" s="174"/>
      <c r="AQ58" s="174"/>
      <c r="AR58" s="174"/>
      <c r="AS58" s="174"/>
      <c r="AT58" s="174"/>
      <c r="AU58" s="175"/>
      <c r="AV58" s="173">
        <v>8</v>
      </c>
      <c r="AW58" s="174"/>
      <c r="AX58" s="174"/>
      <c r="AY58" s="174"/>
      <c r="AZ58" s="174"/>
      <c r="BA58" s="174"/>
      <c r="BB58" s="175"/>
      <c r="BC58" s="173">
        <v>9</v>
      </c>
      <c r="BD58" s="174"/>
      <c r="BE58" s="174"/>
      <c r="BF58" s="174"/>
      <c r="BG58" s="175"/>
      <c r="BH58" s="173">
        <v>10</v>
      </c>
      <c r="BI58" s="174"/>
      <c r="BJ58" s="174"/>
      <c r="BK58" s="174"/>
      <c r="BL58" s="174"/>
      <c r="BM58" s="174"/>
      <c r="BN58" s="175"/>
      <c r="BO58" s="173">
        <v>11</v>
      </c>
      <c r="BP58" s="174"/>
      <c r="BQ58" s="174"/>
      <c r="BR58" s="174"/>
      <c r="BS58" s="174"/>
      <c r="BT58" s="174"/>
      <c r="BU58" s="175"/>
      <c r="BV58" s="173">
        <v>12</v>
      </c>
      <c r="BW58" s="174"/>
      <c r="BX58" s="174"/>
      <c r="BY58" s="174"/>
      <c r="BZ58" s="174"/>
      <c r="CA58" s="174"/>
      <c r="CB58" s="175"/>
    </row>
    <row r="59" spans="2:80" ht="82.5" customHeight="1">
      <c r="B59" s="158" t="s">
        <v>63</v>
      </c>
      <c r="C59" s="176"/>
      <c r="D59" s="176"/>
      <c r="E59" s="177"/>
      <c r="F59" s="178" t="s">
        <v>66</v>
      </c>
      <c r="G59" s="179"/>
      <c r="H59" s="179"/>
      <c r="I59" s="179"/>
      <c r="J59" s="179"/>
      <c r="K59" s="179"/>
      <c r="L59" s="179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2"/>
      <c r="AA59" s="178" t="s">
        <v>64</v>
      </c>
      <c r="AB59" s="179"/>
      <c r="AC59" s="179"/>
      <c r="AD59" s="179"/>
      <c r="AE59" s="179"/>
      <c r="AF59" s="179"/>
      <c r="AG59" s="179"/>
      <c r="AH59" s="181"/>
      <c r="AI59" s="181"/>
      <c r="AJ59" s="181"/>
      <c r="AK59" s="181"/>
      <c r="AL59" s="181"/>
      <c r="AM59" s="181"/>
      <c r="AN59" s="182"/>
      <c r="AO59" s="178" t="s">
        <v>62</v>
      </c>
      <c r="AP59" s="179"/>
      <c r="AQ59" s="179"/>
      <c r="AR59" s="179"/>
      <c r="AS59" s="179"/>
      <c r="AT59" s="179"/>
      <c r="AU59" s="180"/>
      <c r="AV59" s="178" t="s">
        <v>65</v>
      </c>
      <c r="AW59" s="179"/>
      <c r="AX59" s="179"/>
      <c r="AY59" s="179"/>
      <c r="AZ59" s="179"/>
      <c r="BA59" s="179"/>
      <c r="BB59" s="180"/>
      <c r="BC59" s="178">
        <v>744</v>
      </c>
      <c r="BD59" s="179"/>
      <c r="BE59" s="179"/>
      <c r="BF59" s="179"/>
      <c r="BG59" s="180"/>
      <c r="BH59" s="178">
        <v>100</v>
      </c>
      <c r="BI59" s="179"/>
      <c r="BJ59" s="179"/>
      <c r="BK59" s="179"/>
      <c r="BL59" s="179"/>
      <c r="BM59" s="179"/>
      <c r="BN59" s="180"/>
      <c r="BO59" s="178">
        <v>100</v>
      </c>
      <c r="BP59" s="179"/>
      <c r="BQ59" s="179"/>
      <c r="BR59" s="179"/>
      <c r="BS59" s="179"/>
      <c r="BT59" s="179"/>
      <c r="BU59" s="180"/>
      <c r="BV59" s="178">
        <v>100</v>
      </c>
      <c r="BW59" s="179"/>
      <c r="BX59" s="179"/>
      <c r="BY59" s="179"/>
      <c r="BZ59" s="179"/>
      <c r="CA59" s="179"/>
      <c r="CB59" s="180"/>
    </row>
    <row r="60" spans="2:80" ht="63.75" customHeight="1">
      <c r="B60" s="158" t="s">
        <v>67</v>
      </c>
      <c r="C60" s="176"/>
      <c r="D60" s="176"/>
      <c r="E60" s="177"/>
      <c r="F60" s="178" t="s">
        <v>66</v>
      </c>
      <c r="G60" s="179"/>
      <c r="H60" s="179"/>
      <c r="I60" s="179"/>
      <c r="J60" s="179"/>
      <c r="K60" s="179"/>
      <c r="L60" s="179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2"/>
      <c r="AA60" s="178" t="s">
        <v>70</v>
      </c>
      <c r="AB60" s="179"/>
      <c r="AC60" s="179"/>
      <c r="AD60" s="179"/>
      <c r="AE60" s="179"/>
      <c r="AF60" s="179"/>
      <c r="AG60" s="179"/>
      <c r="AH60" s="181"/>
      <c r="AI60" s="181"/>
      <c r="AJ60" s="181"/>
      <c r="AK60" s="181"/>
      <c r="AL60" s="181"/>
      <c r="AM60" s="181"/>
      <c r="AN60" s="182"/>
      <c r="AO60" s="178" t="s">
        <v>62</v>
      </c>
      <c r="AP60" s="179"/>
      <c r="AQ60" s="179"/>
      <c r="AR60" s="179"/>
      <c r="AS60" s="179"/>
      <c r="AT60" s="179"/>
      <c r="AU60" s="180"/>
      <c r="AV60" s="178" t="s">
        <v>65</v>
      </c>
      <c r="AW60" s="179"/>
      <c r="AX60" s="179"/>
      <c r="AY60" s="179"/>
      <c r="AZ60" s="179"/>
      <c r="BA60" s="179"/>
      <c r="BB60" s="180"/>
      <c r="BC60" s="178">
        <v>744</v>
      </c>
      <c r="BD60" s="179"/>
      <c r="BE60" s="179"/>
      <c r="BF60" s="179"/>
      <c r="BG60" s="180"/>
      <c r="BH60" s="178">
        <v>100</v>
      </c>
      <c r="BI60" s="179"/>
      <c r="BJ60" s="179"/>
      <c r="BK60" s="179"/>
      <c r="BL60" s="179"/>
      <c r="BM60" s="179"/>
      <c r="BN60" s="180"/>
      <c r="BO60" s="178">
        <v>100</v>
      </c>
      <c r="BP60" s="179"/>
      <c r="BQ60" s="179"/>
      <c r="BR60" s="179"/>
      <c r="BS60" s="179"/>
      <c r="BT60" s="179"/>
      <c r="BU60" s="180"/>
      <c r="BV60" s="178">
        <v>100</v>
      </c>
      <c r="BW60" s="179"/>
      <c r="BX60" s="179"/>
      <c r="BY60" s="179"/>
      <c r="BZ60" s="179"/>
      <c r="CA60" s="179"/>
      <c r="CB60" s="180"/>
    </row>
    <row r="61" spans="2:80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:80" ht="31.5" customHeight="1">
      <c r="B62" s="213" t="s">
        <v>154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</row>
    <row r="64" spans="2:80" ht="15.75">
      <c r="B64" s="172" t="s">
        <v>23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</row>
    <row r="66" spans="2:80" ht="15.75" customHeight="1">
      <c r="B66" s="198" t="s">
        <v>13</v>
      </c>
      <c r="C66" s="199"/>
      <c r="D66" s="199"/>
      <c r="E66" s="200"/>
      <c r="F66" s="190" t="s">
        <v>14</v>
      </c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207" t="s">
        <v>16</v>
      </c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9"/>
      <c r="AO66" s="207" t="s">
        <v>137</v>
      </c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190" t="s">
        <v>24</v>
      </c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207" t="s">
        <v>109</v>
      </c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9"/>
    </row>
    <row r="67" spans="2:80" ht="15.75">
      <c r="B67" s="201"/>
      <c r="C67" s="202"/>
      <c r="D67" s="202"/>
      <c r="E67" s="203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210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2"/>
      <c r="AO67" s="210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210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2"/>
    </row>
    <row r="68" spans="2:84" ht="65.25" customHeight="1">
      <c r="B68" s="201"/>
      <c r="C68" s="202"/>
      <c r="D68" s="202"/>
      <c r="E68" s="203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217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9"/>
      <c r="AO68" s="217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217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D68" s="62"/>
      <c r="CE68" s="62"/>
      <c r="CF68" s="62"/>
    </row>
    <row r="69" spans="2:84" ht="15.75" customHeight="1">
      <c r="B69" s="201"/>
      <c r="C69" s="202"/>
      <c r="D69" s="202"/>
      <c r="E69" s="203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207"/>
      <c r="AB69" s="208"/>
      <c r="AC69" s="208"/>
      <c r="AD69" s="208"/>
      <c r="AE69" s="208"/>
      <c r="AF69" s="208"/>
      <c r="AG69" s="209"/>
      <c r="AH69" s="207"/>
      <c r="AI69" s="208"/>
      <c r="AJ69" s="208"/>
      <c r="AK69" s="208"/>
      <c r="AL69" s="208"/>
      <c r="AM69" s="208"/>
      <c r="AN69" s="209"/>
      <c r="AO69" s="190"/>
      <c r="AP69" s="190"/>
      <c r="AQ69" s="190"/>
      <c r="AR69" s="190"/>
      <c r="AS69" s="190"/>
      <c r="AT69" s="190"/>
      <c r="AU69" s="190" t="s">
        <v>17</v>
      </c>
      <c r="AV69" s="190"/>
      <c r="AW69" s="190"/>
      <c r="AX69" s="190"/>
      <c r="AY69" s="190"/>
      <c r="AZ69" s="190"/>
      <c r="BA69" s="190"/>
      <c r="BB69" s="190"/>
      <c r="BC69" s="190"/>
      <c r="BD69" s="178"/>
      <c r="BE69" s="207">
        <v>2018</v>
      </c>
      <c r="BF69" s="208"/>
      <c r="BG69" s="208"/>
      <c r="BH69" s="209"/>
      <c r="BI69" s="207">
        <v>2019</v>
      </c>
      <c r="BJ69" s="208"/>
      <c r="BK69" s="208"/>
      <c r="BL69" s="209"/>
      <c r="BM69" s="207">
        <v>2020</v>
      </c>
      <c r="BN69" s="208"/>
      <c r="BO69" s="208"/>
      <c r="BP69" s="209"/>
      <c r="BQ69" s="207">
        <v>2018</v>
      </c>
      <c r="BR69" s="208"/>
      <c r="BS69" s="208"/>
      <c r="BT69" s="209"/>
      <c r="BU69" s="207">
        <v>2019</v>
      </c>
      <c r="BV69" s="208"/>
      <c r="BW69" s="208"/>
      <c r="BX69" s="209"/>
      <c r="BY69" s="207">
        <v>2020</v>
      </c>
      <c r="BZ69" s="208"/>
      <c r="CA69" s="208"/>
      <c r="CB69" s="209"/>
      <c r="CD69" s="299" t="s">
        <v>265</v>
      </c>
      <c r="CE69" s="299" t="s">
        <v>266</v>
      </c>
      <c r="CF69" s="299" t="s">
        <v>267</v>
      </c>
    </row>
    <row r="70" spans="2:84" ht="34.5" customHeight="1">
      <c r="B70" s="201"/>
      <c r="C70" s="202"/>
      <c r="D70" s="202"/>
      <c r="E70" s="203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210"/>
      <c r="AB70" s="211"/>
      <c r="AC70" s="211"/>
      <c r="AD70" s="211"/>
      <c r="AE70" s="211"/>
      <c r="AF70" s="211"/>
      <c r="AG70" s="212"/>
      <c r="AH70" s="210"/>
      <c r="AI70" s="211"/>
      <c r="AJ70" s="211"/>
      <c r="AK70" s="211"/>
      <c r="AL70" s="211"/>
      <c r="AM70" s="211"/>
      <c r="AN70" s="212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78"/>
      <c r="BE70" s="210"/>
      <c r="BF70" s="211"/>
      <c r="BG70" s="211"/>
      <c r="BH70" s="212"/>
      <c r="BI70" s="210"/>
      <c r="BJ70" s="211"/>
      <c r="BK70" s="211"/>
      <c r="BL70" s="212"/>
      <c r="BM70" s="210"/>
      <c r="BN70" s="211"/>
      <c r="BO70" s="211"/>
      <c r="BP70" s="212"/>
      <c r="BQ70" s="210"/>
      <c r="BR70" s="211"/>
      <c r="BS70" s="211"/>
      <c r="BT70" s="212"/>
      <c r="BU70" s="210"/>
      <c r="BV70" s="211"/>
      <c r="BW70" s="211"/>
      <c r="BX70" s="212"/>
      <c r="BY70" s="210"/>
      <c r="BZ70" s="211"/>
      <c r="CA70" s="211"/>
      <c r="CB70" s="212"/>
      <c r="CD70" s="300"/>
      <c r="CE70" s="300"/>
      <c r="CF70" s="300"/>
    </row>
    <row r="71" spans="2:84" ht="15.75">
      <c r="B71" s="201"/>
      <c r="C71" s="202"/>
      <c r="D71" s="202"/>
      <c r="E71" s="203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210"/>
      <c r="AB71" s="211"/>
      <c r="AC71" s="211"/>
      <c r="AD71" s="211"/>
      <c r="AE71" s="211"/>
      <c r="AF71" s="211"/>
      <c r="AG71" s="212"/>
      <c r="AH71" s="210"/>
      <c r="AI71" s="211"/>
      <c r="AJ71" s="211"/>
      <c r="AK71" s="211"/>
      <c r="AL71" s="211"/>
      <c r="AM71" s="211"/>
      <c r="AN71" s="212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78"/>
      <c r="BE71" s="216" t="s">
        <v>20</v>
      </c>
      <c r="BF71" s="216"/>
      <c r="BG71" s="216"/>
      <c r="BH71" s="216"/>
      <c r="BI71" s="216" t="s">
        <v>25</v>
      </c>
      <c r="BJ71" s="216"/>
      <c r="BK71" s="216"/>
      <c r="BL71" s="216"/>
      <c r="BM71" s="216" t="s">
        <v>26</v>
      </c>
      <c r="BN71" s="216"/>
      <c r="BO71" s="216"/>
      <c r="BP71" s="216"/>
      <c r="BQ71" s="216" t="s">
        <v>20</v>
      </c>
      <c r="BR71" s="216"/>
      <c r="BS71" s="216"/>
      <c r="BT71" s="216"/>
      <c r="BU71" s="216" t="s">
        <v>25</v>
      </c>
      <c r="BV71" s="216"/>
      <c r="BW71" s="216"/>
      <c r="BX71" s="216"/>
      <c r="BY71" s="216" t="s">
        <v>26</v>
      </c>
      <c r="BZ71" s="216"/>
      <c r="CA71" s="216"/>
      <c r="CB71" s="216"/>
      <c r="CD71" s="300"/>
      <c r="CE71" s="300"/>
      <c r="CF71" s="300"/>
    </row>
    <row r="72" spans="2:84" ht="15.75">
      <c r="B72" s="201"/>
      <c r="C72" s="202"/>
      <c r="D72" s="202"/>
      <c r="E72" s="203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210"/>
      <c r="AB72" s="211"/>
      <c r="AC72" s="211"/>
      <c r="AD72" s="211"/>
      <c r="AE72" s="211"/>
      <c r="AF72" s="211"/>
      <c r="AG72" s="212"/>
      <c r="AH72" s="210"/>
      <c r="AI72" s="211"/>
      <c r="AJ72" s="211"/>
      <c r="AK72" s="211"/>
      <c r="AL72" s="211"/>
      <c r="AM72" s="211"/>
      <c r="AN72" s="212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78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D72" s="300"/>
      <c r="CE72" s="300"/>
      <c r="CF72" s="300"/>
    </row>
    <row r="73" spans="2:84" ht="15.75">
      <c r="B73" s="201"/>
      <c r="C73" s="202"/>
      <c r="D73" s="202"/>
      <c r="E73" s="203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217"/>
      <c r="AB73" s="218"/>
      <c r="AC73" s="218"/>
      <c r="AD73" s="218"/>
      <c r="AE73" s="218"/>
      <c r="AF73" s="218"/>
      <c r="AG73" s="219"/>
      <c r="AH73" s="217"/>
      <c r="AI73" s="218"/>
      <c r="AJ73" s="218"/>
      <c r="AK73" s="218"/>
      <c r="AL73" s="218"/>
      <c r="AM73" s="218"/>
      <c r="AN73" s="219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78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D73" s="300"/>
      <c r="CE73" s="300"/>
      <c r="CF73" s="300"/>
    </row>
    <row r="74" spans="2:88" ht="22.5" customHeight="1">
      <c r="B74" s="204"/>
      <c r="C74" s="205"/>
      <c r="D74" s="205"/>
      <c r="E74" s="206"/>
      <c r="F74" s="220" t="s">
        <v>15</v>
      </c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2"/>
      <c r="AA74" s="220" t="s">
        <v>15</v>
      </c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2"/>
      <c r="AO74" s="216" t="s">
        <v>15</v>
      </c>
      <c r="AP74" s="216"/>
      <c r="AQ74" s="216"/>
      <c r="AR74" s="216"/>
      <c r="AS74" s="216"/>
      <c r="AT74" s="216"/>
      <c r="AU74" s="216" t="s">
        <v>18</v>
      </c>
      <c r="AV74" s="216"/>
      <c r="AW74" s="216"/>
      <c r="AX74" s="216"/>
      <c r="AY74" s="216"/>
      <c r="AZ74" s="216"/>
      <c r="BA74" s="190" t="s">
        <v>19</v>
      </c>
      <c r="BB74" s="190"/>
      <c r="BC74" s="190"/>
      <c r="BD74" s="178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D74" s="300"/>
      <c r="CE74" s="300"/>
      <c r="CF74" s="300"/>
      <c r="CH74" s="3" t="s">
        <v>166</v>
      </c>
      <c r="CJ74" s="3" t="s">
        <v>167</v>
      </c>
    </row>
    <row r="75" spans="2:84" ht="15.75">
      <c r="B75" s="173">
        <v>1</v>
      </c>
      <c r="C75" s="174"/>
      <c r="D75" s="174"/>
      <c r="E75" s="175"/>
      <c r="F75" s="173">
        <v>2</v>
      </c>
      <c r="G75" s="174"/>
      <c r="H75" s="174"/>
      <c r="I75" s="174"/>
      <c r="J75" s="174"/>
      <c r="K75" s="174"/>
      <c r="L75" s="175"/>
      <c r="M75" s="173">
        <v>3</v>
      </c>
      <c r="N75" s="174"/>
      <c r="O75" s="174"/>
      <c r="P75" s="174"/>
      <c r="Q75" s="174"/>
      <c r="R75" s="174"/>
      <c r="S75" s="175"/>
      <c r="T75" s="173">
        <v>4</v>
      </c>
      <c r="U75" s="174"/>
      <c r="V75" s="174"/>
      <c r="W75" s="174"/>
      <c r="X75" s="174"/>
      <c r="Y75" s="174"/>
      <c r="Z75" s="175"/>
      <c r="AA75" s="173">
        <v>5</v>
      </c>
      <c r="AB75" s="174"/>
      <c r="AC75" s="174"/>
      <c r="AD75" s="174"/>
      <c r="AE75" s="174"/>
      <c r="AF75" s="174"/>
      <c r="AG75" s="175"/>
      <c r="AH75" s="173">
        <v>6</v>
      </c>
      <c r="AI75" s="174"/>
      <c r="AJ75" s="174"/>
      <c r="AK75" s="174"/>
      <c r="AL75" s="174"/>
      <c r="AM75" s="174"/>
      <c r="AN75" s="175"/>
      <c r="AO75" s="191">
        <v>7</v>
      </c>
      <c r="AP75" s="191"/>
      <c r="AQ75" s="191"/>
      <c r="AR75" s="191"/>
      <c r="AS75" s="191"/>
      <c r="AT75" s="191"/>
      <c r="AU75" s="191">
        <v>8</v>
      </c>
      <c r="AV75" s="191"/>
      <c r="AW75" s="191"/>
      <c r="AX75" s="191"/>
      <c r="AY75" s="191"/>
      <c r="AZ75" s="191"/>
      <c r="BA75" s="191">
        <v>9</v>
      </c>
      <c r="BB75" s="191"/>
      <c r="BC75" s="191"/>
      <c r="BD75" s="191"/>
      <c r="BE75" s="191">
        <v>10</v>
      </c>
      <c r="BF75" s="191"/>
      <c r="BG75" s="191"/>
      <c r="BH75" s="191"/>
      <c r="BI75" s="191">
        <v>11</v>
      </c>
      <c r="BJ75" s="191"/>
      <c r="BK75" s="191"/>
      <c r="BL75" s="191"/>
      <c r="BM75" s="191">
        <v>12</v>
      </c>
      <c r="BN75" s="191"/>
      <c r="BO75" s="191"/>
      <c r="BP75" s="191"/>
      <c r="BQ75" s="191">
        <v>13</v>
      </c>
      <c r="BR75" s="191"/>
      <c r="BS75" s="191"/>
      <c r="BT75" s="191"/>
      <c r="BU75" s="191">
        <v>14</v>
      </c>
      <c r="BV75" s="191"/>
      <c r="BW75" s="191"/>
      <c r="BX75" s="191"/>
      <c r="BY75" s="191">
        <v>15</v>
      </c>
      <c r="BZ75" s="191"/>
      <c r="CA75" s="191"/>
      <c r="CB75" s="191"/>
      <c r="CD75" s="300"/>
      <c r="CE75" s="300"/>
      <c r="CF75" s="300"/>
    </row>
    <row r="76" spans="2:88" ht="101.25" customHeight="1">
      <c r="B76" s="158" t="s">
        <v>67</v>
      </c>
      <c r="C76" s="176"/>
      <c r="D76" s="176"/>
      <c r="E76" s="177"/>
      <c r="F76" s="183" t="s">
        <v>111</v>
      </c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92"/>
      <c r="AA76" s="178" t="s">
        <v>70</v>
      </c>
      <c r="AB76" s="179"/>
      <c r="AC76" s="179"/>
      <c r="AD76" s="179"/>
      <c r="AE76" s="179"/>
      <c r="AF76" s="179"/>
      <c r="AG76" s="179"/>
      <c r="AH76" s="181"/>
      <c r="AI76" s="181"/>
      <c r="AJ76" s="181"/>
      <c r="AK76" s="181"/>
      <c r="AL76" s="181"/>
      <c r="AM76" s="181"/>
      <c r="AN76" s="182"/>
      <c r="AO76" s="164" t="s">
        <v>71</v>
      </c>
      <c r="AP76" s="165"/>
      <c r="AQ76" s="165"/>
      <c r="AR76" s="165"/>
      <c r="AS76" s="165"/>
      <c r="AT76" s="166"/>
      <c r="AU76" s="164" t="s">
        <v>72</v>
      </c>
      <c r="AV76" s="165"/>
      <c r="AW76" s="165"/>
      <c r="AX76" s="165"/>
      <c r="AY76" s="165"/>
      <c r="AZ76" s="166"/>
      <c r="BA76" s="164">
        <v>792</v>
      </c>
      <c r="BB76" s="165"/>
      <c r="BC76" s="165"/>
      <c r="BD76" s="166"/>
      <c r="BE76" s="164" t="e">
        <f>SUM(#REF!)</f>
        <v>#REF!</v>
      </c>
      <c r="BF76" s="165"/>
      <c r="BG76" s="165"/>
      <c r="BH76" s="166"/>
      <c r="BI76" s="164">
        <v>30</v>
      </c>
      <c r="BJ76" s="165"/>
      <c r="BK76" s="165"/>
      <c r="BL76" s="166"/>
      <c r="BM76" s="164">
        <v>30</v>
      </c>
      <c r="BN76" s="165"/>
      <c r="BO76" s="165"/>
      <c r="BP76" s="166"/>
      <c r="BQ76" s="187">
        <v>5359</v>
      </c>
      <c r="BR76" s="188"/>
      <c r="BS76" s="188"/>
      <c r="BT76" s="189"/>
      <c r="BU76" s="187">
        <v>5359</v>
      </c>
      <c r="BV76" s="188"/>
      <c r="BW76" s="188"/>
      <c r="BX76" s="189"/>
      <c r="BY76" s="187">
        <v>5359</v>
      </c>
      <c r="BZ76" s="188"/>
      <c r="CA76" s="188"/>
      <c r="CB76" s="189"/>
      <c r="CD76" s="3">
        <v>48</v>
      </c>
      <c r="CE76" s="3">
        <v>3</v>
      </c>
      <c r="CF76" s="3">
        <f aca="true" t="shared" si="0" ref="CF76:CF97">CD76*CE76</f>
        <v>144</v>
      </c>
      <c r="CH76" s="3" t="e">
        <f>BE76*36</f>
        <v>#REF!</v>
      </c>
      <c r="CJ76" s="3" t="e">
        <f>BQ76*BE76</f>
        <v>#REF!</v>
      </c>
    </row>
    <row r="77" spans="2:88" ht="100.5" customHeight="1">
      <c r="B77" s="158" t="s">
        <v>67</v>
      </c>
      <c r="C77" s="176"/>
      <c r="D77" s="176"/>
      <c r="E77" s="177"/>
      <c r="F77" s="183" t="s">
        <v>112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92"/>
      <c r="AA77" s="178" t="s">
        <v>70</v>
      </c>
      <c r="AB77" s="179"/>
      <c r="AC77" s="179"/>
      <c r="AD77" s="179"/>
      <c r="AE77" s="179"/>
      <c r="AF77" s="179"/>
      <c r="AG77" s="179"/>
      <c r="AH77" s="181"/>
      <c r="AI77" s="181"/>
      <c r="AJ77" s="181"/>
      <c r="AK77" s="181"/>
      <c r="AL77" s="181"/>
      <c r="AM77" s="181"/>
      <c r="AN77" s="182"/>
      <c r="AO77" s="164" t="s">
        <v>71</v>
      </c>
      <c r="AP77" s="165"/>
      <c r="AQ77" s="165"/>
      <c r="AR77" s="165"/>
      <c r="AS77" s="165"/>
      <c r="AT77" s="166"/>
      <c r="AU77" s="164" t="s">
        <v>72</v>
      </c>
      <c r="AV77" s="165"/>
      <c r="AW77" s="165"/>
      <c r="AX77" s="165"/>
      <c r="AY77" s="165"/>
      <c r="AZ77" s="166"/>
      <c r="BA77" s="164">
        <v>792</v>
      </c>
      <c r="BB77" s="165"/>
      <c r="BC77" s="165"/>
      <c r="BD77" s="166"/>
      <c r="BE77" s="164" t="e">
        <f>SUM(#REF!)</f>
        <v>#REF!</v>
      </c>
      <c r="BF77" s="165"/>
      <c r="BG77" s="165"/>
      <c r="BH77" s="166"/>
      <c r="BI77" s="164">
        <v>60</v>
      </c>
      <c r="BJ77" s="165"/>
      <c r="BK77" s="165"/>
      <c r="BL77" s="166"/>
      <c r="BM77" s="164">
        <v>60</v>
      </c>
      <c r="BN77" s="165"/>
      <c r="BO77" s="165"/>
      <c r="BP77" s="166"/>
      <c r="BQ77" s="187">
        <v>5359</v>
      </c>
      <c r="BR77" s="188"/>
      <c r="BS77" s="188"/>
      <c r="BT77" s="189"/>
      <c r="BU77" s="187">
        <v>5359</v>
      </c>
      <c r="BV77" s="188"/>
      <c r="BW77" s="188"/>
      <c r="BX77" s="189"/>
      <c r="BY77" s="187">
        <v>5359</v>
      </c>
      <c r="BZ77" s="188"/>
      <c r="CA77" s="188"/>
      <c r="CB77" s="189"/>
      <c r="CD77" s="3">
        <v>48</v>
      </c>
      <c r="CE77" s="3">
        <v>4</v>
      </c>
      <c r="CF77" s="3">
        <f t="shared" si="0"/>
        <v>192</v>
      </c>
      <c r="CH77" s="3" t="e">
        <f>BE77*36</f>
        <v>#REF!</v>
      </c>
      <c r="CJ77" s="3" t="e">
        <f aca="true" t="shared" si="1" ref="CJ77:CJ98">BQ77*BE77</f>
        <v>#REF!</v>
      </c>
    </row>
    <row r="78" spans="2:88" ht="78" customHeight="1">
      <c r="B78" s="158" t="s">
        <v>67</v>
      </c>
      <c r="C78" s="176"/>
      <c r="D78" s="176"/>
      <c r="E78" s="177"/>
      <c r="F78" s="183" t="s">
        <v>158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92"/>
      <c r="AA78" s="178" t="s">
        <v>70</v>
      </c>
      <c r="AB78" s="179"/>
      <c r="AC78" s="179"/>
      <c r="AD78" s="179"/>
      <c r="AE78" s="179"/>
      <c r="AF78" s="179"/>
      <c r="AG78" s="179"/>
      <c r="AH78" s="181"/>
      <c r="AI78" s="181"/>
      <c r="AJ78" s="181"/>
      <c r="AK78" s="181"/>
      <c r="AL78" s="181"/>
      <c r="AM78" s="181"/>
      <c r="AN78" s="182"/>
      <c r="AO78" s="164" t="s">
        <v>71</v>
      </c>
      <c r="AP78" s="165"/>
      <c r="AQ78" s="165"/>
      <c r="AR78" s="165"/>
      <c r="AS78" s="165"/>
      <c r="AT78" s="166"/>
      <c r="AU78" s="164" t="s">
        <v>72</v>
      </c>
      <c r="AV78" s="165"/>
      <c r="AW78" s="165"/>
      <c r="AX78" s="165"/>
      <c r="AY78" s="165"/>
      <c r="AZ78" s="166"/>
      <c r="BA78" s="164">
        <v>792</v>
      </c>
      <c r="BB78" s="165"/>
      <c r="BC78" s="165"/>
      <c r="BD78" s="166"/>
      <c r="BE78" s="164" t="e">
        <f>SUM(#REF!)</f>
        <v>#REF!</v>
      </c>
      <c r="BF78" s="165"/>
      <c r="BG78" s="165"/>
      <c r="BH78" s="166"/>
      <c r="BI78" s="164">
        <v>30</v>
      </c>
      <c r="BJ78" s="165"/>
      <c r="BK78" s="165"/>
      <c r="BL78" s="166"/>
      <c r="BM78" s="164">
        <v>30</v>
      </c>
      <c r="BN78" s="165"/>
      <c r="BO78" s="165"/>
      <c r="BP78" s="166"/>
      <c r="BQ78" s="187">
        <v>11279</v>
      </c>
      <c r="BR78" s="188"/>
      <c r="BS78" s="188"/>
      <c r="BT78" s="189"/>
      <c r="BU78" s="187">
        <v>11279</v>
      </c>
      <c r="BV78" s="188"/>
      <c r="BW78" s="188"/>
      <c r="BX78" s="189"/>
      <c r="BY78" s="187">
        <v>11279</v>
      </c>
      <c r="BZ78" s="188"/>
      <c r="CA78" s="188"/>
      <c r="CB78" s="189"/>
      <c r="CD78" s="3">
        <v>86</v>
      </c>
      <c r="CE78" s="3">
        <v>1</v>
      </c>
      <c r="CF78" s="3">
        <f t="shared" si="0"/>
        <v>86</v>
      </c>
      <c r="CH78" s="3" t="e">
        <f>BE78*72</f>
        <v>#REF!</v>
      </c>
      <c r="CJ78" s="3" t="e">
        <f t="shared" si="1"/>
        <v>#REF!</v>
      </c>
    </row>
    <row r="79" spans="2:88" ht="60.75" customHeight="1">
      <c r="B79" s="158" t="s">
        <v>67</v>
      </c>
      <c r="C79" s="176"/>
      <c r="D79" s="176"/>
      <c r="E79" s="177"/>
      <c r="F79" s="183" t="s">
        <v>85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92"/>
      <c r="AA79" s="178" t="s">
        <v>70</v>
      </c>
      <c r="AB79" s="179"/>
      <c r="AC79" s="179"/>
      <c r="AD79" s="179"/>
      <c r="AE79" s="179"/>
      <c r="AF79" s="179"/>
      <c r="AG79" s="179"/>
      <c r="AH79" s="181"/>
      <c r="AI79" s="181"/>
      <c r="AJ79" s="181"/>
      <c r="AK79" s="181"/>
      <c r="AL79" s="181"/>
      <c r="AM79" s="181"/>
      <c r="AN79" s="182"/>
      <c r="AO79" s="164" t="s">
        <v>71</v>
      </c>
      <c r="AP79" s="165"/>
      <c r="AQ79" s="165"/>
      <c r="AR79" s="165"/>
      <c r="AS79" s="165"/>
      <c r="AT79" s="166"/>
      <c r="AU79" s="164" t="s">
        <v>72</v>
      </c>
      <c r="AV79" s="165"/>
      <c r="AW79" s="165"/>
      <c r="AX79" s="165"/>
      <c r="AY79" s="165"/>
      <c r="AZ79" s="166"/>
      <c r="BA79" s="164">
        <v>792</v>
      </c>
      <c r="BB79" s="165"/>
      <c r="BC79" s="165"/>
      <c r="BD79" s="166"/>
      <c r="BE79" s="164" t="e">
        <f>SUM(#REF!)</f>
        <v>#REF!</v>
      </c>
      <c r="BF79" s="165"/>
      <c r="BG79" s="165"/>
      <c r="BH79" s="166"/>
      <c r="BI79" s="164">
        <v>30</v>
      </c>
      <c r="BJ79" s="165"/>
      <c r="BK79" s="165"/>
      <c r="BL79" s="166"/>
      <c r="BM79" s="164">
        <v>30</v>
      </c>
      <c r="BN79" s="165"/>
      <c r="BO79" s="165"/>
      <c r="BP79" s="166"/>
      <c r="BQ79" s="187">
        <v>11279</v>
      </c>
      <c r="BR79" s="188"/>
      <c r="BS79" s="188"/>
      <c r="BT79" s="189"/>
      <c r="BU79" s="187">
        <v>11279</v>
      </c>
      <c r="BV79" s="188"/>
      <c r="BW79" s="188"/>
      <c r="BX79" s="189"/>
      <c r="BY79" s="187">
        <v>11279</v>
      </c>
      <c r="BZ79" s="188"/>
      <c r="CA79" s="188"/>
      <c r="CB79" s="189"/>
      <c r="CD79" s="3">
        <v>86</v>
      </c>
      <c r="CE79" s="3">
        <v>2</v>
      </c>
      <c r="CF79" s="3">
        <f t="shared" si="0"/>
        <v>172</v>
      </c>
      <c r="CH79" s="3" t="e">
        <f aca="true" t="shared" si="2" ref="CH79:CH98">BE79*72</f>
        <v>#REF!</v>
      </c>
      <c r="CJ79" s="3" t="e">
        <f t="shared" si="1"/>
        <v>#REF!</v>
      </c>
    </row>
    <row r="80" spans="2:88" ht="66" customHeight="1">
      <c r="B80" s="193" t="s">
        <v>63</v>
      </c>
      <c r="C80" s="194"/>
      <c r="D80" s="194"/>
      <c r="E80" s="195"/>
      <c r="F80" s="183" t="s">
        <v>114</v>
      </c>
      <c r="G80" s="184" t="s">
        <v>74</v>
      </c>
      <c r="H80" s="184" t="s">
        <v>74</v>
      </c>
      <c r="I80" s="184" t="s">
        <v>74</v>
      </c>
      <c r="J80" s="184" t="s">
        <v>74</v>
      </c>
      <c r="K80" s="184" t="s">
        <v>74</v>
      </c>
      <c r="L80" s="184" t="s">
        <v>74</v>
      </c>
      <c r="M80" s="185" t="s">
        <v>74</v>
      </c>
      <c r="N80" s="185" t="s">
        <v>74</v>
      </c>
      <c r="O80" s="185" t="s">
        <v>74</v>
      </c>
      <c r="P80" s="185" t="s">
        <v>74</v>
      </c>
      <c r="Q80" s="185" t="s">
        <v>74</v>
      </c>
      <c r="R80" s="185" t="s">
        <v>74</v>
      </c>
      <c r="S80" s="185" t="s">
        <v>74</v>
      </c>
      <c r="T80" s="185" t="s">
        <v>74</v>
      </c>
      <c r="U80" s="185" t="s">
        <v>74</v>
      </c>
      <c r="V80" s="185" t="s">
        <v>74</v>
      </c>
      <c r="W80" s="185" t="s">
        <v>74</v>
      </c>
      <c r="X80" s="185" t="s">
        <v>74</v>
      </c>
      <c r="Y80" s="185" t="s">
        <v>74</v>
      </c>
      <c r="Z80" s="186" t="s">
        <v>74</v>
      </c>
      <c r="AA80" s="183" t="s">
        <v>64</v>
      </c>
      <c r="AB80" s="184"/>
      <c r="AC80" s="184"/>
      <c r="AD80" s="184"/>
      <c r="AE80" s="184"/>
      <c r="AF80" s="184"/>
      <c r="AG80" s="184"/>
      <c r="AH80" s="185"/>
      <c r="AI80" s="185"/>
      <c r="AJ80" s="185"/>
      <c r="AK80" s="185"/>
      <c r="AL80" s="185"/>
      <c r="AM80" s="185"/>
      <c r="AN80" s="186"/>
      <c r="AO80" s="164" t="s">
        <v>71</v>
      </c>
      <c r="AP80" s="165"/>
      <c r="AQ80" s="165"/>
      <c r="AR80" s="165"/>
      <c r="AS80" s="165"/>
      <c r="AT80" s="166"/>
      <c r="AU80" s="164" t="s">
        <v>72</v>
      </c>
      <c r="AV80" s="165"/>
      <c r="AW80" s="165"/>
      <c r="AX80" s="165"/>
      <c r="AY80" s="165"/>
      <c r="AZ80" s="166"/>
      <c r="BA80" s="164">
        <v>792</v>
      </c>
      <c r="BB80" s="165"/>
      <c r="BC80" s="165"/>
      <c r="BD80" s="166"/>
      <c r="BE80" s="164" t="e">
        <f>SUM(#REF!)</f>
        <v>#REF!</v>
      </c>
      <c r="BF80" s="165"/>
      <c r="BG80" s="165"/>
      <c r="BH80" s="166"/>
      <c r="BI80" s="164">
        <v>60</v>
      </c>
      <c r="BJ80" s="165"/>
      <c r="BK80" s="165"/>
      <c r="BL80" s="166"/>
      <c r="BM80" s="164">
        <v>60</v>
      </c>
      <c r="BN80" s="165"/>
      <c r="BO80" s="165"/>
      <c r="BP80" s="166"/>
      <c r="BQ80" s="187">
        <v>10852</v>
      </c>
      <c r="BR80" s="188"/>
      <c r="BS80" s="188"/>
      <c r="BT80" s="189"/>
      <c r="BU80" s="187">
        <v>10852</v>
      </c>
      <c r="BV80" s="188"/>
      <c r="BW80" s="188"/>
      <c r="BX80" s="189"/>
      <c r="BY80" s="187">
        <v>10852</v>
      </c>
      <c r="BZ80" s="188"/>
      <c r="CA80" s="188"/>
      <c r="CB80" s="189"/>
      <c r="CD80" s="3">
        <v>36</v>
      </c>
      <c r="CE80" s="3">
        <v>3</v>
      </c>
      <c r="CF80" s="3">
        <f t="shared" si="0"/>
        <v>108</v>
      </c>
      <c r="CH80" s="3" t="e">
        <f t="shared" si="2"/>
        <v>#REF!</v>
      </c>
      <c r="CJ80" s="3" t="e">
        <f t="shared" si="1"/>
        <v>#REF!</v>
      </c>
    </row>
    <row r="81" spans="2:88" ht="64.5" customHeight="1">
      <c r="B81" s="193" t="s">
        <v>63</v>
      </c>
      <c r="C81" s="194"/>
      <c r="D81" s="194"/>
      <c r="E81" s="195"/>
      <c r="F81" s="183" t="s">
        <v>86</v>
      </c>
      <c r="G81" s="184" t="s">
        <v>75</v>
      </c>
      <c r="H81" s="184" t="s">
        <v>75</v>
      </c>
      <c r="I81" s="184" t="s">
        <v>75</v>
      </c>
      <c r="J81" s="184" t="s">
        <v>75</v>
      </c>
      <c r="K81" s="184" t="s">
        <v>75</v>
      </c>
      <c r="L81" s="184" t="s">
        <v>75</v>
      </c>
      <c r="M81" s="185" t="s">
        <v>75</v>
      </c>
      <c r="N81" s="185" t="s">
        <v>75</v>
      </c>
      <c r="O81" s="185" t="s">
        <v>75</v>
      </c>
      <c r="P81" s="185" t="s">
        <v>75</v>
      </c>
      <c r="Q81" s="185" t="s">
        <v>75</v>
      </c>
      <c r="R81" s="185" t="s">
        <v>75</v>
      </c>
      <c r="S81" s="185" t="s">
        <v>75</v>
      </c>
      <c r="T81" s="185" t="s">
        <v>75</v>
      </c>
      <c r="U81" s="185" t="s">
        <v>75</v>
      </c>
      <c r="V81" s="185" t="s">
        <v>75</v>
      </c>
      <c r="W81" s="185" t="s">
        <v>75</v>
      </c>
      <c r="X81" s="185" t="s">
        <v>75</v>
      </c>
      <c r="Y81" s="185" t="s">
        <v>75</v>
      </c>
      <c r="Z81" s="186" t="s">
        <v>75</v>
      </c>
      <c r="AA81" s="183" t="s">
        <v>64</v>
      </c>
      <c r="AB81" s="184"/>
      <c r="AC81" s="184"/>
      <c r="AD81" s="184"/>
      <c r="AE81" s="184"/>
      <c r="AF81" s="184"/>
      <c r="AG81" s="184"/>
      <c r="AH81" s="185"/>
      <c r="AI81" s="185"/>
      <c r="AJ81" s="185"/>
      <c r="AK81" s="185"/>
      <c r="AL81" s="185"/>
      <c r="AM81" s="185"/>
      <c r="AN81" s="186"/>
      <c r="AO81" s="164" t="s">
        <v>71</v>
      </c>
      <c r="AP81" s="165"/>
      <c r="AQ81" s="165"/>
      <c r="AR81" s="165"/>
      <c r="AS81" s="165"/>
      <c r="AT81" s="166"/>
      <c r="AU81" s="164" t="s">
        <v>72</v>
      </c>
      <c r="AV81" s="165"/>
      <c r="AW81" s="165"/>
      <c r="AX81" s="165"/>
      <c r="AY81" s="165"/>
      <c r="AZ81" s="166"/>
      <c r="BA81" s="164">
        <v>792</v>
      </c>
      <c r="BB81" s="165"/>
      <c r="BC81" s="165"/>
      <c r="BD81" s="166"/>
      <c r="BE81" s="164" t="e">
        <f>SUM(#REF!)</f>
        <v>#REF!</v>
      </c>
      <c r="BF81" s="165"/>
      <c r="BG81" s="165"/>
      <c r="BH81" s="166"/>
      <c r="BI81" s="164">
        <v>120</v>
      </c>
      <c r="BJ81" s="165"/>
      <c r="BK81" s="165"/>
      <c r="BL81" s="166"/>
      <c r="BM81" s="164">
        <v>120</v>
      </c>
      <c r="BN81" s="165"/>
      <c r="BO81" s="165"/>
      <c r="BP81" s="166"/>
      <c r="BQ81" s="187">
        <v>10852</v>
      </c>
      <c r="BR81" s="188"/>
      <c r="BS81" s="188"/>
      <c r="BT81" s="189"/>
      <c r="BU81" s="187">
        <v>10852</v>
      </c>
      <c r="BV81" s="188"/>
      <c r="BW81" s="188"/>
      <c r="BX81" s="189"/>
      <c r="BY81" s="187">
        <v>10852</v>
      </c>
      <c r="BZ81" s="188"/>
      <c r="CA81" s="188"/>
      <c r="CB81" s="189"/>
      <c r="CD81" s="3">
        <v>36</v>
      </c>
      <c r="CE81" s="3">
        <v>5</v>
      </c>
      <c r="CF81" s="3">
        <f t="shared" si="0"/>
        <v>180</v>
      </c>
      <c r="CH81" s="3" t="e">
        <f t="shared" si="2"/>
        <v>#REF!</v>
      </c>
      <c r="CJ81" s="3" t="e">
        <f t="shared" si="1"/>
        <v>#REF!</v>
      </c>
    </row>
    <row r="82" spans="2:88" ht="73.5" customHeight="1">
      <c r="B82" s="193" t="s">
        <v>63</v>
      </c>
      <c r="C82" s="194"/>
      <c r="D82" s="194"/>
      <c r="E82" s="195"/>
      <c r="F82" s="183" t="s">
        <v>115</v>
      </c>
      <c r="G82" s="184" t="s">
        <v>76</v>
      </c>
      <c r="H82" s="184" t="s">
        <v>76</v>
      </c>
      <c r="I82" s="184" t="s">
        <v>76</v>
      </c>
      <c r="J82" s="184" t="s">
        <v>76</v>
      </c>
      <c r="K82" s="184" t="s">
        <v>76</v>
      </c>
      <c r="L82" s="184" t="s">
        <v>76</v>
      </c>
      <c r="M82" s="185" t="s">
        <v>76</v>
      </c>
      <c r="N82" s="185" t="s">
        <v>76</v>
      </c>
      <c r="O82" s="185" t="s">
        <v>76</v>
      </c>
      <c r="P82" s="185" t="s">
        <v>76</v>
      </c>
      <c r="Q82" s="185" t="s">
        <v>76</v>
      </c>
      <c r="R82" s="185" t="s">
        <v>76</v>
      </c>
      <c r="S82" s="185" t="s">
        <v>76</v>
      </c>
      <c r="T82" s="185" t="s">
        <v>76</v>
      </c>
      <c r="U82" s="185" t="s">
        <v>76</v>
      </c>
      <c r="V82" s="185" t="s">
        <v>76</v>
      </c>
      <c r="W82" s="185" t="s">
        <v>76</v>
      </c>
      <c r="X82" s="185" t="s">
        <v>76</v>
      </c>
      <c r="Y82" s="185" t="s">
        <v>76</v>
      </c>
      <c r="Z82" s="186" t="s">
        <v>76</v>
      </c>
      <c r="AA82" s="183" t="s">
        <v>64</v>
      </c>
      <c r="AB82" s="184"/>
      <c r="AC82" s="184"/>
      <c r="AD82" s="184"/>
      <c r="AE82" s="184"/>
      <c r="AF82" s="184"/>
      <c r="AG82" s="184"/>
      <c r="AH82" s="185"/>
      <c r="AI82" s="185"/>
      <c r="AJ82" s="185"/>
      <c r="AK82" s="185"/>
      <c r="AL82" s="185"/>
      <c r="AM82" s="185"/>
      <c r="AN82" s="186"/>
      <c r="AO82" s="164" t="s">
        <v>71</v>
      </c>
      <c r="AP82" s="165"/>
      <c r="AQ82" s="165"/>
      <c r="AR82" s="165"/>
      <c r="AS82" s="165"/>
      <c r="AT82" s="166"/>
      <c r="AU82" s="164" t="s">
        <v>72</v>
      </c>
      <c r="AV82" s="165"/>
      <c r="AW82" s="165"/>
      <c r="AX82" s="165"/>
      <c r="AY82" s="165"/>
      <c r="AZ82" s="166"/>
      <c r="BA82" s="164">
        <v>792</v>
      </c>
      <c r="BB82" s="165"/>
      <c r="BC82" s="165"/>
      <c r="BD82" s="166"/>
      <c r="BE82" s="164" t="e">
        <f>SUM(#REF!)</f>
        <v>#REF!</v>
      </c>
      <c r="BF82" s="165"/>
      <c r="BG82" s="165"/>
      <c r="BH82" s="166"/>
      <c r="BI82" s="164">
        <v>30</v>
      </c>
      <c r="BJ82" s="165"/>
      <c r="BK82" s="165"/>
      <c r="BL82" s="166"/>
      <c r="BM82" s="164">
        <v>30</v>
      </c>
      <c r="BN82" s="165"/>
      <c r="BO82" s="165"/>
      <c r="BP82" s="166"/>
      <c r="BQ82" s="187">
        <v>9525</v>
      </c>
      <c r="BR82" s="188"/>
      <c r="BS82" s="188"/>
      <c r="BT82" s="189"/>
      <c r="BU82" s="187">
        <v>9525</v>
      </c>
      <c r="BV82" s="188"/>
      <c r="BW82" s="188"/>
      <c r="BX82" s="189"/>
      <c r="BY82" s="187">
        <v>9525</v>
      </c>
      <c r="BZ82" s="188"/>
      <c r="CA82" s="188"/>
      <c r="CB82" s="189"/>
      <c r="CD82" s="3">
        <v>36</v>
      </c>
      <c r="CE82" s="3">
        <v>1</v>
      </c>
      <c r="CF82" s="3">
        <f t="shared" si="0"/>
        <v>36</v>
      </c>
      <c r="CH82" s="3" t="e">
        <f t="shared" si="2"/>
        <v>#REF!</v>
      </c>
      <c r="CJ82" s="3" t="e">
        <f t="shared" si="1"/>
        <v>#REF!</v>
      </c>
    </row>
    <row r="83" spans="2:88" ht="73.5" customHeight="1">
      <c r="B83" s="193" t="s">
        <v>63</v>
      </c>
      <c r="C83" s="194"/>
      <c r="D83" s="194"/>
      <c r="E83" s="195"/>
      <c r="F83" s="183" t="s">
        <v>153</v>
      </c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92"/>
      <c r="AA83" s="183" t="s">
        <v>64</v>
      </c>
      <c r="AB83" s="184"/>
      <c r="AC83" s="184"/>
      <c r="AD83" s="184"/>
      <c r="AE83" s="184"/>
      <c r="AF83" s="184"/>
      <c r="AG83" s="184"/>
      <c r="AH83" s="185"/>
      <c r="AI83" s="185"/>
      <c r="AJ83" s="185"/>
      <c r="AK83" s="185"/>
      <c r="AL83" s="185"/>
      <c r="AM83" s="185"/>
      <c r="AN83" s="186"/>
      <c r="AO83" s="164" t="s">
        <v>71</v>
      </c>
      <c r="AP83" s="165"/>
      <c r="AQ83" s="165"/>
      <c r="AR83" s="165"/>
      <c r="AS83" s="165"/>
      <c r="AT83" s="166"/>
      <c r="AU83" s="164" t="s">
        <v>72</v>
      </c>
      <c r="AV83" s="165"/>
      <c r="AW83" s="165"/>
      <c r="AX83" s="165"/>
      <c r="AY83" s="165"/>
      <c r="AZ83" s="166"/>
      <c r="BA83" s="164">
        <v>792</v>
      </c>
      <c r="BB83" s="165"/>
      <c r="BC83" s="165"/>
      <c r="BD83" s="166"/>
      <c r="BE83" s="164" t="e">
        <f>SUM(#REF!)</f>
        <v>#REF!</v>
      </c>
      <c r="BF83" s="165"/>
      <c r="BG83" s="165"/>
      <c r="BH83" s="166"/>
      <c r="BI83" s="164">
        <v>60</v>
      </c>
      <c r="BJ83" s="165"/>
      <c r="BK83" s="165"/>
      <c r="BL83" s="166"/>
      <c r="BM83" s="164">
        <v>60</v>
      </c>
      <c r="BN83" s="165"/>
      <c r="BO83" s="165"/>
      <c r="BP83" s="166"/>
      <c r="BQ83" s="187">
        <v>10852</v>
      </c>
      <c r="BR83" s="188"/>
      <c r="BS83" s="188"/>
      <c r="BT83" s="189"/>
      <c r="BU83" s="187">
        <v>10582</v>
      </c>
      <c r="BV83" s="188"/>
      <c r="BW83" s="188"/>
      <c r="BX83" s="189"/>
      <c r="BY83" s="187">
        <v>10582</v>
      </c>
      <c r="BZ83" s="188"/>
      <c r="CA83" s="188"/>
      <c r="CB83" s="189"/>
      <c r="CD83" s="3">
        <v>36</v>
      </c>
      <c r="CE83" s="3">
        <v>3</v>
      </c>
      <c r="CF83" s="3">
        <f t="shared" si="0"/>
        <v>108</v>
      </c>
      <c r="CH83" s="3" t="e">
        <f t="shared" si="2"/>
        <v>#REF!</v>
      </c>
      <c r="CJ83" s="3" t="e">
        <f t="shared" si="1"/>
        <v>#REF!</v>
      </c>
    </row>
    <row r="84" spans="2:88" ht="108" customHeight="1">
      <c r="B84" s="193" t="s">
        <v>63</v>
      </c>
      <c r="C84" s="196"/>
      <c r="D84" s="196"/>
      <c r="E84" s="197"/>
      <c r="F84" s="183" t="s">
        <v>113</v>
      </c>
      <c r="G84" s="184" t="s">
        <v>84</v>
      </c>
      <c r="H84" s="184" t="s">
        <v>84</v>
      </c>
      <c r="I84" s="184" t="s">
        <v>84</v>
      </c>
      <c r="J84" s="184" t="s">
        <v>84</v>
      </c>
      <c r="K84" s="184" t="s">
        <v>84</v>
      </c>
      <c r="L84" s="184" t="s">
        <v>84</v>
      </c>
      <c r="M84" s="184" t="s">
        <v>84</v>
      </c>
      <c r="N84" s="184" t="s">
        <v>84</v>
      </c>
      <c r="O84" s="184" t="s">
        <v>84</v>
      </c>
      <c r="P84" s="184" t="s">
        <v>84</v>
      </c>
      <c r="Q84" s="184" t="s">
        <v>84</v>
      </c>
      <c r="R84" s="184" t="s">
        <v>84</v>
      </c>
      <c r="S84" s="184" t="s">
        <v>84</v>
      </c>
      <c r="T84" s="184" t="s">
        <v>84</v>
      </c>
      <c r="U84" s="184" t="s">
        <v>84</v>
      </c>
      <c r="V84" s="184" t="s">
        <v>84</v>
      </c>
      <c r="W84" s="184" t="s">
        <v>84</v>
      </c>
      <c r="X84" s="184" t="s">
        <v>84</v>
      </c>
      <c r="Y84" s="184" t="s">
        <v>84</v>
      </c>
      <c r="Z84" s="192" t="s">
        <v>84</v>
      </c>
      <c r="AA84" s="183" t="s">
        <v>64</v>
      </c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92"/>
      <c r="AO84" s="164" t="s">
        <v>71</v>
      </c>
      <c r="AP84" s="165"/>
      <c r="AQ84" s="165"/>
      <c r="AR84" s="165"/>
      <c r="AS84" s="165"/>
      <c r="AT84" s="166"/>
      <c r="AU84" s="164" t="s">
        <v>72</v>
      </c>
      <c r="AV84" s="165"/>
      <c r="AW84" s="165"/>
      <c r="AX84" s="165"/>
      <c r="AY84" s="165"/>
      <c r="AZ84" s="166"/>
      <c r="BA84" s="164">
        <v>792</v>
      </c>
      <c r="BB84" s="165"/>
      <c r="BC84" s="165"/>
      <c r="BD84" s="166"/>
      <c r="BE84" s="164" t="e">
        <f>SUM(#REF!)</f>
        <v>#REF!</v>
      </c>
      <c r="BF84" s="165"/>
      <c r="BG84" s="165"/>
      <c r="BH84" s="166"/>
      <c r="BI84" s="164">
        <v>30</v>
      </c>
      <c r="BJ84" s="165"/>
      <c r="BK84" s="165"/>
      <c r="BL84" s="166"/>
      <c r="BM84" s="164">
        <v>30</v>
      </c>
      <c r="BN84" s="165"/>
      <c r="BO84" s="165"/>
      <c r="BP84" s="166"/>
      <c r="BQ84" s="187">
        <v>5555</v>
      </c>
      <c r="BR84" s="188"/>
      <c r="BS84" s="188"/>
      <c r="BT84" s="189"/>
      <c r="BU84" s="187">
        <v>5555</v>
      </c>
      <c r="BV84" s="188"/>
      <c r="BW84" s="188"/>
      <c r="BX84" s="189"/>
      <c r="BY84" s="187">
        <v>5555</v>
      </c>
      <c r="BZ84" s="188"/>
      <c r="CA84" s="188"/>
      <c r="CB84" s="189"/>
      <c r="CD84" s="3">
        <v>48</v>
      </c>
      <c r="CE84" s="3">
        <v>2</v>
      </c>
      <c r="CF84" s="3">
        <f t="shared" si="0"/>
        <v>96</v>
      </c>
      <c r="CH84" s="3" t="e">
        <f>BE84*36</f>
        <v>#REF!</v>
      </c>
      <c r="CJ84" s="3" t="e">
        <f t="shared" si="1"/>
        <v>#REF!</v>
      </c>
    </row>
    <row r="85" spans="2:88" ht="71.25" customHeight="1">
      <c r="B85" s="193" t="s">
        <v>63</v>
      </c>
      <c r="C85" s="194"/>
      <c r="D85" s="194"/>
      <c r="E85" s="195"/>
      <c r="F85" s="183" t="s">
        <v>159</v>
      </c>
      <c r="G85" s="184" t="s">
        <v>73</v>
      </c>
      <c r="H85" s="184" t="s">
        <v>73</v>
      </c>
      <c r="I85" s="184" t="s">
        <v>73</v>
      </c>
      <c r="J85" s="184" t="s">
        <v>73</v>
      </c>
      <c r="K85" s="184" t="s">
        <v>73</v>
      </c>
      <c r="L85" s="184" t="s">
        <v>73</v>
      </c>
      <c r="M85" s="184" t="s">
        <v>73</v>
      </c>
      <c r="N85" s="184" t="s">
        <v>73</v>
      </c>
      <c r="O85" s="184" t="s">
        <v>73</v>
      </c>
      <c r="P85" s="184" t="s">
        <v>73</v>
      </c>
      <c r="Q85" s="184" t="s">
        <v>73</v>
      </c>
      <c r="R85" s="184" t="s">
        <v>73</v>
      </c>
      <c r="S85" s="184" t="s">
        <v>73</v>
      </c>
      <c r="T85" s="184" t="s">
        <v>73</v>
      </c>
      <c r="U85" s="184" t="s">
        <v>73</v>
      </c>
      <c r="V85" s="184" t="s">
        <v>73</v>
      </c>
      <c r="W85" s="184" t="s">
        <v>73</v>
      </c>
      <c r="X85" s="184" t="s">
        <v>73</v>
      </c>
      <c r="Y85" s="184" t="s">
        <v>73</v>
      </c>
      <c r="Z85" s="192" t="s">
        <v>73</v>
      </c>
      <c r="AA85" s="183" t="s">
        <v>64</v>
      </c>
      <c r="AB85" s="184"/>
      <c r="AC85" s="184"/>
      <c r="AD85" s="184"/>
      <c r="AE85" s="184"/>
      <c r="AF85" s="184"/>
      <c r="AG85" s="184"/>
      <c r="AH85" s="185"/>
      <c r="AI85" s="185"/>
      <c r="AJ85" s="185"/>
      <c r="AK85" s="185"/>
      <c r="AL85" s="185"/>
      <c r="AM85" s="185"/>
      <c r="AN85" s="186"/>
      <c r="AO85" s="164" t="s">
        <v>71</v>
      </c>
      <c r="AP85" s="165"/>
      <c r="AQ85" s="165"/>
      <c r="AR85" s="165"/>
      <c r="AS85" s="165"/>
      <c r="AT85" s="166"/>
      <c r="AU85" s="164" t="s">
        <v>72</v>
      </c>
      <c r="AV85" s="165"/>
      <c r="AW85" s="165"/>
      <c r="AX85" s="165"/>
      <c r="AY85" s="165"/>
      <c r="AZ85" s="166"/>
      <c r="BA85" s="164">
        <v>792</v>
      </c>
      <c r="BB85" s="165"/>
      <c r="BC85" s="165"/>
      <c r="BD85" s="166"/>
      <c r="BE85" s="164" t="e">
        <f>SUM(#REF!)</f>
        <v>#REF!</v>
      </c>
      <c r="BF85" s="165"/>
      <c r="BG85" s="165"/>
      <c r="BH85" s="166"/>
      <c r="BI85" s="164">
        <v>30</v>
      </c>
      <c r="BJ85" s="165"/>
      <c r="BK85" s="165"/>
      <c r="BL85" s="166"/>
      <c r="BM85" s="164">
        <v>30</v>
      </c>
      <c r="BN85" s="165"/>
      <c r="BO85" s="165"/>
      <c r="BP85" s="166"/>
      <c r="BQ85" s="187">
        <v>2778</v>
      </c>
      <c r="BR85" s="188"/>
      <c r="BS85" s="188"/>
      <c r="BT85" s="189"/>
      <c r="BU85" s="187">
        <v>2778</v>
      </c>
      <c r="BV85" s="188"/>
      <c r="BW85" s="188"/>
      <c r="BX85" s="189"/>
      <c r="BY85" s="187">
        <v>2778</v>
      </c>
      <c r="BZ85" s="188"/>
      <c r="CA85" s="188"/>
      <c r="CB85" s="189"/>
      <c r="CD85" s="3">
        <v>36</v>
      </c>
      <c r="CE85" s="3">
        <v>1</v>
      </c>
      <c r="CF85" s="3">
        <f t="shared" si="0"/>
        <v>36</v>
      </c>
      <c r="CH85" s="3" t="e">
        <f>BE85*24</f>
        <v>#REF!</v>
      </c>
      <c r="CJ85" s="3" t="e">
        <f t="shared" si="1"/>
        <v>#REF!</v>
      </c>
    </row>
    <row r="86" spans="2:88" ht="66.75" customHeight="1">
      <c r="B86" s="193" t="s">
        <v>63</v>
      </c>
      <c r="C86" s="194"/>
      <c r="D86" s="194"/>
      <c r="E86" s="195"/>
      <c r="F86" s="183" t="s">
        <v>160</v>
      </c>
      <c r="G86" s="184" t="s">
        <v>73</v>
      </c>
      <c r="H86" s="184" t="s">
        <v>73</v>
      </c>
      <c r="I86" s="184" t="s">
        <v>73</v>
      </c>
      <c r="J86" s="184" t="s">
        <v>73</v>
      </c>
      <c r="K86" s="184" t="s">
        <v>73</v>
      </c>
      <c r="L86" s="184" t="s">
        <v>73</v>
      </c>
      <c r="M86" s="184" t="s">
        <v>73</v>
      </c>
      <c r="N86" s="184" t="s">
        <v>73</v>
      </c>
      <c r="O86" s="184" t="s">
        <v>73</v>
      </c>
      <c r="P86" s="184" t="s">
        <v>73</v>
      </c>
      <c r="Q86" s="184" t="s">
        <v>73</v>
      </c>
      <c r="R86" s="184" t="s">
        <v>73</v>
      </c>
      <c r="S86" s="184" t="s">
        <v>73</v>
      </c>
      <c r="T86" s="184" t="s">
        <v>73</v>
      </c>
      <c r="U86" s="184" t="s">
        <v>73</v>
      </c>
      <c r="V86" s="184" t="s">
        <v>73</v>
      </c>
      <c r="W86" s="184" t="s">
        <v>73</v>
      </c>
      <c r="X86" s="184" t="s">
        <v>73</v>
      </c>
      <c r="Y86" s="184" t="s">
        <v>73</v>
      </c>
      <c r="Z86" s="192" t="s">
        <v>73</v>
      </c>
      <c r="AA86" s="183" t="s">
        <v>64</v>
      </c>
      <c r="AB86" s="184"/>
      <c r="AC86" s="184"/>
      <c r="AD86" s="184"/>
      <c r="AE86" s="184"/>
      <c r="AF86" s="184"/>
      <c r="AG86" s="184"/>
      <c r="AH86" s="185"/>
      <c r="AI86" s="185"/>
      <c r="AJ86" s="185"/>
      <c r="AK86" s="185"/>
      <c r="AL86" s="185"/>
      <c r="AM86" s="185"/>
      <c r="AN86" s="186"/>
      <c r="AO86" s="164" t="s">
        <v>71</v>
      </c>
      <c r="AP86" s="165"/>
      <c r="AQ86" s="165"/>
      <c r="AR86" s="165"/>
      <c r="AS86" s="165"/>
      <c r="AT86" s="166"/>
      <c r="AU86" s="164" t="s">
        <v>72</v>
      </c>
      <c r="AV86" s="165"/>
      <c r="AW86" s="165"/>
      <c r="AX86" s="165"/>
      <c r="AY86" s="165"/>
      <c r="AZ86" s="166"/>
      <c r="BA86" s="164">
        <v>792</v>
      </c>
      <c r="BB86" s="165"/>
      <c r="BC86" s="165"/>
      <c r="BD86" s="166"/>
      <c r="BE86" s="164" t="e">
        <f>SUM(#REF!)</f>
        <v>#REF!</v>
      </c>
      <c r="BF86" s="165"/>
      <c r="BG86" s="165"/>
      <c r="BH86" s="166"/>
      <c r="BI86" s="164">
        <v>30</v>
      </c>
      <c r="BJ86" s="165"/>
      <c r="BK86" s="165"/>
      <c r="BL86" s="166"/>
      <c r="BM86" s="164">
        <v>30</v>
      </c>
      <c r="BN86" s="165"/>
      <c r="BO86" s="165"/>
      <c r="BP86" s="166"/>
      <c r="BQ86" s="187">
        <v>4745</v>
      </c>
      <c r="BR86" s="188"/>
      <c r="BS86" s="188"/>
      <c r="BT86" s="189"/>
      <c r="BU86" s="187">
        <v>4745</v>
      </c>
      <c r="BV86" s="188"/>
      <c r="BW86" s="188"/>
      <c r="BX86" s="189"/>
      <c r="BY86" s="187">
        <v>4745</v>
      </c>
      <c r="BZ86" s="188"/>
      <c r="CA86" s="188"/>
      <c r="CB86" s="189"/>
      <c r="CD86" s="3">
        <v>36</v>
      </c>
      <c r="CE86" s="3">
        <v>2</v>
      </c>
      <c r="CF86" s="3">
        <f t="shared" si="0"/>
        <v>72</v>
      </c>
      <c r="CH86" s="3" t="e">
        <f>BE86*40</f>
        <v>#REF!</v>
      </c>
      <c r="CJ86" s="3" t="e">
        <f t="shared" si="1"/>
        <v>#REF!</v>
      </c>
    </row>
    <row r="87" spans="2:88" ht="67.5" customHeight="1">
      <c r="B87" s="193" t="s">
        <v>63</v>
      </c>
      <c r="C87" s="194"/>
      <c r="D87" s="194"/>
      <c r="E87" s="195"/>
      <c r="F87" s="183" t="s">
        <v>161</v>
      </c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92"/>
      <c r="AA87" s="183" t="s">
        <v>64</v>
      </c>
      <c r="AB87" s="184"/>
      <c r="AC87" s="184"/>
      <c r="AD87" s="184"/>
      <c r="AE87" s="184"/>
      <c r="AF87" s="184"/>
      <c r="AG87" s="184"/>
      <c r="AH87" s="185"/>
      <c r="AI87" s="185"/>
      <c r="AJ87" s="185"/>
      <c r="AK87" s="185"/>
      <c r="AL87" s="185"/>
      <c r="AM87" s="185"/>
      <c r="AN87" s="186"/>
      <c r="AO87" s="164" t="s">
        <v>71</v>
      </c>
      <c r="AP87" s="165"/>
      <c r="AQ87" s="165"/>
      <c r="AR87" s="165"/>
      <c r="AS87" s="165"/>
      <c r="AT87" s="166"/>
      <c r="AU87" s="164" t="s">
        <v>72</v>
      </c>
      <c r="AV87" s="165"/>
      <c r="AW87" s="165"/>
      <c r="AX87" s="165"/>
      <c r="AY87" s="165"/>
      <c r="AZ87" s="166"/>
      <c r="BA87" s="164">
        <v>792</v>
      </c>
      <c r="BB87" s="165"/>
      <c r="BC87" s="165"/>
      <c r="BD87" s="166"/>
      <c r="BE87" s="164" t="e">
        <f>SUM(#REF!)</f>
        <v>#REF!</v>
      </c>
      <c r="BF87" s="165"/>
      <c r="BG87" s="165"/>
      <c r="BH87" s="166"/>
      <c r="BI87" s="164">
        <v>60</v>
      </c>
      <c r="BJ87" s="165"/>
      <c r="BK87" s="165"/>
      <c r="BL87" s="166"/>
      <c r="BM87" s="164">
        <v>60</v>
      </c>
      <c r="BN87" s="165"/>
      <c r="BO87" s="165"/>
      <c r="BP87" s="166"/>
      <c r="BQ87" s="187">
        <v>10852</v>
      </c>
      <c r="BR87" s="188"/>
      <c r="BS87" s="188"/>
      <c r="BT87" s="189"/>
      <c r="BU87" s="187">
        <v>10852</v>
      </c>
      <c r="BV87" s="188"/>
      <c r="BW87" s="188"/>
      <c r="BX87" s="189"/>
      <c r="BY87" s="187">
        <v>10852</v>
      </c>
      <c r="BZ87" s="188"/>
      <c r="CA87" s="188"/>
      <c r="CB87" s="189"/>
      <c r="CD87" s="3">
        <v>36</v>
      </c>
      <c r="CE87" s="3">
        <v>3</v>
      </c>
      <c r="CF87" s="3">
        <f t="shared" si="0"/>
        <v>108</v>
      </c>
      <c r="CH87" s="3" t="e">
        <f t="shared" si="2"/>
        <v>#REF!</v>
      </c>
      <c r="CJ87" s="3" t="e">
        <f t="shared" si="1"/>
        <v>#REF!</v>
      </c>
    </row>
    <row r="88" spans="2:88" ht="86.25" customHeight="1">
      <c r="B88" s="193" t="s">
        <v>63</v>
      </c>
      <c r="C88" s="194"/>
      <c r="D88" s="194"/>
      <c r="E88" s="195"/>
      <c r="F88" s="183" t="s">
        <v>263</v>
      </c>
      <c r="G88" s="184"/>
      <c r="H88" s="184"/>
      <c r="I88" s="184"/>
      <c r="J88" s="184"/>
      <c r="K88" s="184"/>
      <c r="L88" s="184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6"/>
      <c r="AA88" s="183" t="s">
        <v>264</v>
      </c>
      <c r="AB88" s="184"/>
      <c r="AC88" s="184"/>
      <c r="AD88" s="184"/>
      <c r="AE88" s="184"/>
      <c r="AF88" s="184"/>
      <c r="AG88" s="184"/>
      <c r="AH88" s="185"/>
      <c r="AI88" s="185"/>
      <c r="AJ88" s="185"/>
      <c r="AK88" s="185"/>
      <c r="AL88" s="185"/>
      <c r="AM88" s="185"/>
      <c r="AN88" s="186"/>
      <c r="AO88" s="164" t="s">
        <v>71</v>
      </c>
      <c r="AP88" s="165"/>
      <c r="AQ88" s="165"/>
      <c r="AR88" s="165"/>
      <c r="AS88" s="165"/>
      <c r="AT88" s="166"/>
      <c r="AU88" s="164" t="s">
        <v>72</v>
      </c>
      <c r="AV88" s="165"/>
      <c r="AW88" s="165"/>
      <c r="AX88" s="165"/>
      <c r="AY88" s="165"/>
      <c r="AZ88" s="166"/>
      <c r="BA88" s="164">
        <v>792</v>
      </c>
      <c r="BB88" s="165"/>
      <c r="BC88" s="165"/>
      <c r="BD88" s="166"/>
      <c r="BE88" s="164" t="e">
        <f>SUM(#REF!)</f>
        <v>#REF!</v>
      </c>
      <c r="BF88" s="165"/>
      <c r="BG88" s="165"/>
      <c r="BH88" s="166"/>
      <c r="BI88" s="164">
        <v>120</v>
      </c>
      <c r="BJ88" s="165"/>
      <c r="BK88" s="165"/>
      <c r="BL88" s="166"/>
      <c r="BM88" s="164">
        <v>120</v>
      </c>
      <c r="BN88" s="165"/>
      <c r="BO88" s="165"/>
      <c r="BP88" s="166"/>
      <c r="BQ88" s="187">
        <v>10883</v>
      </c>
      <c r="BR88" s="188"/>
      <c r="BS88" s="188"/>
      <c r="BT88" s="189"/>
      <c r="BU88" s="187">
        <v>10883</v>
      </c>
      <c r="BV88" s="188"/>
      <c r="BW88" s="188"/>
      <c r="BX88" s="189"/>
      <c r="BY88" s="187">
        <v>10883</v>
      </c>
      <c r="BZ88" s="188"/>
      <c r="CA88" s="188"/>
      <c r="CB88" s="189"/>
      <c r="CD88" s="3">
        <v>86</v>
      </c>
      <c r="CE88" s="3">
        <v>1</v>
      </c>
      <c r="CF88" s="3">
        <f t="shared" si="0"/>
        <v>86</v>
      </c>
      <c r="CH88" s="3" t="e">
        <f t="shared" si="2"/>
        <v>#REF!</v>
      </c>
      <c r="CJ88" s="3" t="e">
        <f t="shared" si="1"/>
        <v>#REF!</v>
      </c>
    </row>
    <row r="89" spans="2:88" ht="71.25" customHeight="1">
      <c r="B89" s="193" t="s">
        <v>63</v>
      </c>
      <c r="C89" s="194"/>
      <c r="D89" s="194"/>
      <c r="E89" s="195"/>
      <c r="F89" s="183" t="s">
        <v>256</v>
      </c>
      <c r="G89" s="184"/>
      <c r="H89" s="184"/>
      <c r="I89" s="184"/>
      <c r="J89" s="184"/>
      <c r="K89" s="184"/>
      <c r="L89" s="184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6"/>
      <c r="AA89" s="183" t="s">
        <v>264</v>
      </c>
      <c r="AB89" s="184"/>
      <c r="AC89" s="184"/>
      <c r="AD89" s="184"/>
      <c r="AE89" s="184"/>
      <c r="AF89" s="184"/>
      <c r="AG89" s="184"/>
      <c r="AH89" s="185"/>
      <c r="AI89" s="185"/>
      <c r="AJ89" s="185"/>
      <c r="AK89" s="185"/>
      <c r="AL89" s="185"/>
      <c r="AM89" s="185"/>
      <c r="AN89" s="186"/>
      <c r="AO89" s="164" t="s">
        <v>71</v>
      </c>
      <c r="AP89" s="165"/>
      <c r="AQ89" s="165"/>
      <c r="AR89" s="165"/>
      <c r="AS89" s="165"/>
      <c r="AT89" s="166"/>
      <c r="AU89" s="164" t="s">
        <v>72</v>
      </c>
      <c r="AV89" s="165"/>
      <c r="AW89" s="165"/>
      <c r="AX89" s="165"/>
      <c r="AY89" s="165"/>
      <c r="AZ89" s="166"/>
      <c r="BA89" s="164">
        <v>792</v>
      </c>
      <c r="BB89" s="165"/>
      <c r="BC89" s="165"/>
      <c r="BD89" s="166"/>
      <c r="BE89" s="164" t="e">
        <f>SUM(#REF!)</f>
        <v>#REF!</v>
      </c>
      <c r="BF89" s="165"/>
      <c r="BG89" s="165"/>
      <c r="BH89" s="166"/>
      <c r="BI89" s="164">
        <v>120</v>
      </c>
      <c r="BJ89" s="165"/>
      <c r="BK89" s="165"/>
      <c r="BL89" s="166"/>
      <c r="BM89" s="164">
        <v>120</v>
      </c>
      <c r="BN89" s="165"/>
      <c r="BO89" s="165"/>
      <c r="BP89" s="166"/>
      <c r="BQ89" s="187">
        <v>4745</v>
      </c>
      <c r="BR89" s="188"/>
      <c r="BS89" s="188"/>
      <c r="BT89" s="189"/>
      <c r="BU89" s="187">
        <v>4745</v>
      </c>
      <c r="BV89" s="188"/>
      <c r="BW89" s="188"/>
      <c r="BX89" s="189"/>
      <c r="BY89" s="187">
        <v>4745</v>
      </c>
      <c r="BZ89" s="188"/>
      <c r="CA89" s="188"/>
      <c r="CB89" s="189"/>
      <c r="CD89" s="3">
        <v>40</v>
      </c>
      <c r="CE89" s="3">
        <v>1</v>
      </c>
      <c r="CF89" s="3">
        <f t="shared" si="0"/>
        <v>40</v>
      </c>
      <c r="CH89" s="3" t="e">
        <f>BE89*72</f>
        <v>#REF!</v>
      </c>
      <c r="CJ89" s="3" t="e">
        <f>BQ89*BE89</f>
        <v>#REF!</v>
      </c>
    </row>
    <row r="90" spans="2:88" ht="65.25" customHeight="1">
      <c r="B90" s="193" t="s">
        <v>63</v>
      </c>
      <c r="C90" s="194"/>
      <c r="D90" s="194"/>
      <c r="E90" s="195"/>
      <c r="F90" s="183" t="s">
        <v>87</v>
      </c>
      <c r="G90" s="184" t="s">
        <v>77</v>
      </c>
      <c r="H90" s="184" t="s">
        <v>77</v>
      </c>
      <c r="I90" s="184" t="s">
        <v>77</v>
      </c>
      <c r="J90" s="184" t="s">
        <v>77</v>
      </c>
      <c r="K90" s="184" t="s">
        <v>77</v>
      </c>
      <c r="L90" s="184" t="s">
        <v>77</v>
      </c>
      <c r="M90" s="185" t="s">
        <v>77</v>
      </c>
      <c r="N90" s="185" t="s">
        <v>77</v>
      </c>
      <c r="O90" s="185" t="s">
        <v>77</v>
      </c>
      <c r="P90" s="185" t="s">
        <v>77</v>
      </c>
      <c r="Q90" s="185" t="s">
        <v>77</v>
      </c>
      <c r="R90" s="185" t="s">
        <v>77</v>
      </c>
      <c r="S90" s="185" t="s">
        <v>77</v>
      </c>
      <c r="T90" s="185" t="s">
        <v>77</v>
      </c>
      <c r="U90" s="185" t="s">
        <v>77</v>
      </c>
      <c r="V90" s="185" t="s">
        <v>77</v>
      </c>
      <c r="W90" s="185" t="s">
        <v>77</v>
      </c>
      <c r="X90" s="185" t="s">
        <v>77</v>
      </c>
      <c r="Y90" s="185" t="s">
        <v>77</v>
      </c>
      <c r="Z90" s="186" t="s">
        <v>77</v>
      </c>
      <c r="AA90" s="183" t="s">
        <v>64</v>
      </c>
      <c r="AB90" s="184"/>
      <c r="AC90" s="184"/>
      <c r="AD90" s="184"/>
      <c r="AE90" s="184"/>
      <c r="AF90" s="184"/>
      <c r="AG90" s="184"/>
      <c r="AH90" s="185"/>
      <c r="AI90" s="185"/>
      <c r="AJ90" s="185"/>
      <c r="AK90" s="185"/>
      <c r="AL90" s="185"/>
      <c r="AM90" s="185"/>
      <c r="AN90" s="186"/>
      <c r="AO90" s="164" t="s">
        <v>71</v>
      </c>
      <c r="AP90" s="165"/>
      <c r="AQ90" s="165"/>
      <c r="AR90" s="165"/>
      <c r="AS90" s="165"/>
      <c r="AT90" s="166"/>
      <c r="AU90" s="164" t="s">
        <v>72</v>
      </c>
      <c r="AV90" s="165"/>
      <c r="AW90" s="165"/>
      <c r="AX90" s="165"/>
      <c r="AY90" s="165"/>
      <c r="AZ90" s="166"/>
      <c r="BA90" s="164">
        <v>792</v>
      </c>
      <c r="BB90" s="165"/>
      <c r="BC90" s="165"/>
      <c r="BD90" s="166"/>
      <c r="BE90" s="164" t="e">
        <f>SUM(#REF!)</f>
        <v>#REF!</v>
      </c>
      <c r="BF90" s="165"/>
      <c r="BG90" s="165"/>
      <c r="BH90" s="166"/>
      <c r="BI90" s="164">
        <v>120</v>
      </c>
      <c r="BJ90" s="165"/>
      <c r="BK90" s="165"/>
      <c r="BL90" s="166"/>
      <c r="BM90" s="164">
        <v>120</v>
      </c>
      <c r="BN90" s="165"/>
      <c r="BO90" s="165"/>
      <c r="BP90" s="166"/>
      <c r="BQ90" s="187">
        <v>10852</v>
      </c>
      <c r="BR90" s="188"/>
      <c r="BS90" s="188"/>
      <c r="BT90" s="189"/>
      <c r="BU90" s="187">
        <v>10852</v>
      </c>
      <c r="BV90" s="188"/>
      <c r="BW90" s="188"/>
      <c r="BX90" s="189"/>
      <c r="BY90" s="187">
        <v>10852</v>
      </c>
      <c r="BZ90" s="188"/>
      <c r="CA90" s="188"/>
      <c r="CB90" s="189"/>
      <c r="CD90" s="3">
        <v>36</v>
      </c>
      <c r="CE90" s="3">
        <v>4</v>
      </c>
      <c r="CF90" s="3">
        <f t="shared" si="0"/>
        <v>144</v>
      </c>
      <c r="CH90" s="3" t="e">
        <f t="shared" si="2"/>
        <v>#REF!</v>
      </c>
      <c r="CJ90" s="3" t="e">
        <f t="shared" si="1"/>
        <v>#REF!</v>
      </c>
    </row>
    <row r="91" spans="2:88" ht="70.5" customHeight="1">
      <c r="B91" s="193" t="s">
        <v>63</v>
      </c>
      <c r="C91" s="194"/>
      <c r="D91" s="194"/>
      <c r="E91" s="195"/>
      <c r="F91" s="183" t="s">
        <v>116</v>
      </c>
      <c r="G91" s="184" t="s">
        <v>78</v>
      </c>
      <c r="H91" s="184" t="s">
        <v>78</v>
      </c>
      <c r="I91" s="184" t="s">
        <v>78</v>
      </c>
      <c r="J91" s="184" t="s">
        <v>78</v>
      </c>
      <c r="K91" s="184" t="s">
        <v>78</v>
      </c>
      <c r="L91" s="184" t="s">
        <v>78</v>
      </c>
      <c r="M91" s="185" t="s">
        <v>78</v>
      </c>
      <c r="N91" s="185" t="s">
        <v>78</v>
      </c>
      <c r="O91" s="185" t="s">
        <v>78</v>
      </c>
      <c r="P91" s="185" t="s">
        <v>78</v>
      </c>
      <c r="Q91" s="185" t="s">
        <v>78</v>
      </c>
      <c r="R91" s="185" t="s">
        <v>78</v>
      </c>
      <c r="S91" s="185" t="s">
        <v>78</v>
      </c>
      <c r="T91" s="185" t="s">
        <v>78</v>
      </c>
      <c r="U91" s="185" t="s">
        <v>78</v>
      </c>
      <c r="V91" s="185" t="s">
        <v>78</v>
      </c>
      <c r="W91" s="185" t="s">
        <v>78</v>
      </c>
      <c r="X91" s="185" t="s">
        <v>78</v>
      </c>
      <c r="Y91" s="185" t="s">
        <v>78</v>
      </c>
      <c r="Z91" s="186" t="s">
        <v>78</v>
      </c>
      <c r="AA91" s="183" t="s">
        <v>64</v>
      </c>
      <c r="AB91" s="184"/>
      <c r="AC91" s="184"/>
      <c r="AD91" s="184"/>
      <c r="AE91" s="184"/>
      <c r="AF91" s="184"/>
      <c r="AG91" s="184"/>
      <c r="AH91" s="185"/>
      <c r="AI91" s="185"/>
      <c r="AJ91" s="185"/>
      <c r="AK91" s="185"/>
      <c r="AL91" s="185"/>
      <c r="AM91" s="185"/>
      <c r="AN91" s="186"/>
      <c r="AO91" s="164" t="s">
        <v>71</v>
      </c>
      <c r="AP91" s="165"/>
      <c r="AQ91" s="165"/>
      <c r="AR91" s="165"/>
      <c r="AS91" s="165"/>
      <c r="AT91" s="166"/>
      <c r="AU91" s="164" t="s">
        <v>72</v>
      </c>
      <c r="AV91" s="165"/>
      <c r="AW91" s="165"/>
      <c r="AX91" s="165"/>
      <c r="AY91" s="165"/>
      <c r="AZ91" s="166"/>
      <c r="BA91" s="164">
        <v>792</v>
      </c>
      <c r="BB91" s="165"/>
      <c r="BC91" s="165"/>
      <c r="BD91" s="166"/>
      <c r="BE91" s="164" t="e">
        <f>SUM(#REF!)</f>
        <v>#REF!</v>
      </c>
      <c r="BF91" s="165"/>
      <c r="BG91" s="165"/>
      <c r="BH91" s="166"/>
      <c r="BI91" s="164">
        <v>60</v>
      </c>
      <c r="BJ91" s="165"/>
      <c r="BK91" s="165"/>
      <c r="BL91" s="166"/>
      <c r="BM91" s="164">
        <v>60</v>
      </c>
      <c r="BN91" s="165"/>
      <c r="BO91" s="165"/>
      <c r="BP91" s="166"/>
      <c r="BQ91" s="187">
        <v>10852</v>
      </c>
      <c r="BR91" s="188"/>
      <c r="BS91" s="188"/>
      <c r="BT91" s="189"/>
      <c r="BU91" s="187">
        <v>10852</v>
      </c>
      <c r="BV91" s="188"/>
      <c r="BW91" s="188"/>
      <c r="BX91" s="189"/>
      <c r="BY91" s="187">
        <v>10852</v>
      </c>
      <c r="BZ91" s="188"/>
      <c r="CA91" s="188"/>
      <c r="CB91" s="189"/>
      <c r="CD91" s="3">
        <v>36</v>
      </c>
      <c r="CE91" s="3">
        <v>3</v>
      </c>
      <c r="CF91" s="3">
        <f t="shared" si="0"/>
        <v>108</v>
      </c>
      <c r="CH91" s="3" t="e">
        <f t="shared" si="2"/>
        <v>#REF!</v>
      </c>
      <c r="CJ91" s="3" t="e">
        <f t="shared" si="1"/>
        <v>#REF!</v>
      </c>
    </row>
    <row r="92" spans="2:88" ht="71.25" customHeight="1">
      <c r="B92" s="193" t="s">
        <v>63</v>
      </c>
      <c r="C92" s="194"/>
      <c r="D92" s="194"/>
      <c r="E92" s="195"/>
      <c r="F92" s="183" t="s">
        <v>117</v>
      </c>
      <c r="G92" s="184" t="s">
        <v>79</v>
      </c>
      <c r="H92" s="184" t="s">
        <v>79</v>
      </c>
      <c r="I92" s="184" t="s">
        <v>79</v>
      </c>
      <c r="J92" s="184" t="s">
        <v>79</v>
      </c>
      <c r="K92" s="184" t="s">
        <v>79</v>
      </c>
      <c r="L92" s="184" t="s">
        <v>79</v>
      </c>
      <c r="M92" s="184" t="s">
        <v>79</v>
      </c>
      <c r="N92" s="184" t="s">
        <v>79</v>
      </c>
      <c r="O92" s="184" t="s">
        <v>79</v>
      </c>
      <c r="P92" s="184" t="s">
        <v>79</v>
      </c>
      <c r="Q92" s="184" t="s">
        <v>79</v>
      </c>
      <c r="R92" s="184" t="s">
        <v>79</v>
      </c>
      <c r="S92" s="184" t="s">
        <v>79</v>
      </c>
      <c r="T92" s="184" t="s">
        <v>79</v>
      </c>
      <c r="U92" s="184" t="s">
        <v>79</v>
      </c>
      <c r="V92" s="184" t="s">
        <v>79</v>
      </c>
      <c r="W92" s="184" t="s">
        <v>79</v>
      </c>
      <c r="X92" s="184" t="s">
        <v>79</v>
      </c>
      <c r="Y92" s="184" t="s">
        <v>79</v>
      </c>
      <c r="Z92" s="192" t="s">
        <v>79</v>
      </c>
      <c r="AA92" s="183" t="s">
        <v>64</v>
      </c>
      <c r="AB92" s="184"/>
      <c r="AC92" s="184"/>
      <c r="AD92" s="184"/>
      <c r="AE92" s="184"/>
      <c r="AF92" s="184"/>
      <c r="AG92" s="184"/>
      <c r="AH92" s="185"/>
      <c r="AI92" s="185"/>
      <c r="AJ92" s="185"/>
      <c r="AK92" s="185"/>
      <c r="AL92" s="185"/>
      <c r="AM92" s="185"/>
      <c r="AN92" s="186"/>
      <c r="AO92" s="164" t="s">
        <v>71</v>
      </c>
      <c r="AP92" s="165"/>
      <c r="AQ92" s="165"/>
      <c r="AR92" s="165"/>
      <c r="AS92" s="165"/>
      <c r="AT92" s="166"/>
      <c r="AU92" s="164" t="s">
        <v>72</v>
      </c>
      <c r="AV92" s="165"/>
      <c r="AW92" s="165"/>
      <c r="AX92" s="165"/>
      <c r="AY92" s="165"/>
      <c r="AZ92" s="166"/>
      <c r="BA92" s="164">
        <v>792</v>
      </c>
      <c r="BB92" s="165"/>
      <c r="BC92" s="165"/>
      <c r="BD92" s="166"/>
      <c r="BE92" s="164" t="e">
        <f>SUM(#REF!)</f>
        <v>#REF!</v>
      </c>
      <c r="BF92" s="165"/>
      <c r="BG92" s="165"/>
      <c r="BH92" s="166"/>
      <c r="BI92" s="164">
        <v>90</v>
      </c>
      <c r="BJ92" s="165"/>
      <c r="BK92" s="165"/>
      <c r="BL92" s="166"/>
      <c r="BM92" s="164">
        <v>90</v>
      </c>
      <c r="BN92" s="165"/>
      <c r="BO92" s="165"/>
      <c r="BP92" s="166"/>
      <c r="BQ92" s="187">
        <v>10852</v>
      </c>
      <c r="BR92" s="188"/>
      <c r="BS92" s="188"/>
      <c r="BT92" s="189"/>
      <c r="BU92" s="187">
        <v>10852</v>
      </c>
      <c r="BV92" s="188"/>
      <c r="BW92" s="188"/>
      <c r="BX92" s="189"/>
      <c r="BY92" s="187">
        <v>10852</v>
      </c>
      <c r="BZ92" s="188"/>
      <c r="CA92" s="188"/>
      <c r="CB92" s="189"/>
      <c r="CD92" s="3">
        <v>36</v>
      </c>
      <c r="CE92" s="3">
        <v>6</v>
      </c>
      <c r="CF92" s="3">
        <f t="shared" si="0"/>
        <v>216</v>
      </c>
      <c r="CH92" s="3" t="e">
        <f t="shared" si="2"/>
        <v>#REF!</v>
      </c>
      <c r="CJ92" s="3" t="e">
        <f t="shared" si="1"/>
        <v>#REF!</v>
      </c>
    </row>
    <row r="93" spans="2:88" ht="65.25" customHeight="1">
      <c r="B93" s="193" t="s">
        <v>63</v>
      </c>
      <c r="C93" s="194"/>
      <c r="D93" s="194"/>
      <c r="E93" s="195"/>
      <c r="F93" s="183" t="s">
        <v>259</v>
      </c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92"/>
      <c r="AA93" s="183" t="s">
        <v>64</v>
      </c>
      <c r="AB93" s="184"/>
      <c r="AC93" s="184"/>
      <c r="AD93" s="184"/>
      <c r="AE93" s="184"/>
      <c r="AF93" s="184"/>
      <c r="AG93" s="184"/>
      <c r="AH93" s="185"/>
      <c r="AI93" s="185"/>
      <c r="AJ93" s="185"/>
      <c r="AK93" s="185"/>
      <c r="AL93" s="185"/>
      <c r="AM93" s="185"/>
      <c r="AN93" s="186"/>
      <c r="AO93" s="164" t="s">
        <v>71</v>
      </c>
      <c r="AP93" s="165"/>
      <c r="AQ93" s="165"/>
      <c r="AR93" s="165"/>
      <c r="AS93" s="165"/>
      <c r="AT93" s="166"/>
      <c r="AU93" s="164" t="s">
        <v>72</v>
      </c>
      <c r="AV93" s="165"/>
      <c r="AW93" s="165"/>
      <c r="AX93" s="165"/>
      <c r="AY93" s="165"/>
      <c r="AZ93" s="166"/>
      <c r="BA93" s="164">
        <v>792</v>
      </c>
      <c r="BB93" s="165"/>
      <c r="BC93" s="165"/>
      <c r="BD93" s="166"/>
      <c r="BE93" s="164" t="e">
        <f>SUM(#REF!)</f>
        <v>#REF!</v>
      </c>
      <c r="BF93" s="165"/>
      <c r="BG93" s="165"/>
      <c r="BH93" s="166"/>
      <c r="BI93" s="164">
        <v>30</v>
      </c>
      <c r="BJ93" s="165"/>
      <c r="BK93" s="165"/>
      <c r="BL93" s="166"/>
      <c r="BM93" s="164">
        <v>30</v>
      </c>
      <c r="BN93" s="165"/>
      <c r="BO93" s="165"/>
      <c r="BP93" s="166"/>
      <c r="BQ93" s="187">
        <v>4745</v>
      </c>
      <c r="BR93" s="188"/>
      <c r="BS93" s="188"/>
      <c r="BT93" s="189"/>
      <c r="BU93" s="187">
        <v>4745</v>
      </c>
      <c r="BV93" s="188"/>
      <c r="BW93" s="188"/>
      <c r="BX93" s="189"/>
      <c r="BY93" s="187">
        <v>4745</v>
      </c>
      <c r="BZ93" s="188"/>
      <c r="CA93" s="188"/>
      <c r="CB93" s="189"/>
      <c r="CD93" s="3">
        <v>36</v>
      </c>
      <c r="CE93" s="3">
        <v>2</v>
      </c>
      <c r="CF93" s="3">
        <f t="shared" si="0"/>
        <v>72</v>
      </c>
      <c r="CH93" s="3" t="e">
        <f t="shared" si="2"/>
        <v>#REF!</v>
      </c>
      <c r="CJ93" s="3" t="e">
        <f t="shared" si="1"/>
        <v>#REF!</v>
      </c>
    </row>
    <row r="94" spans="2:88" ht="138.75" customHeight="1">
      <c r="B94" s="193" t="s">
        <v>63</v>
      </c>
      <c r="C94" s="194"/>
      <c r="D94" s="194"/>
      <c r="E94" s="195"/>
      <c r="F94" s="183" t="s">
        <v>260</v>
      </c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92"/>
      <c r="AA94" s="183" t="s">
        <v>64</v>
      </c>
      <c r="AB94" s="184"/>
      <c r="AC94" s="184"/>
      <c r="AD94" s="184"/>
      <c r="AE94" s="184"/>
      <c r="AF94" s="184"/>
      <c r="AG94" s="184"/>
      <c r="AH94" s="185"/>
      <c r="AI94" s="185"/>
      <c r="AJ94" s="185"/>
      <c r="AK94" s="185"/>
      <c r="AL94" s="185"/>
      <c r="AM94" s="185"/>
      <c r="AN94" s="186"/>
      <c r="AO94" s="164" t="s">
        <v>71</v>
      </c>
      <c r="AP94" s="165"/>
      <c r="AQ94" s="165"/>
      <c r="AR94" s="165"/>
      <c r="AS94" s="165"/>
      <c r="AT94" s="166"/>
      <c r="AU94" s="164" t="s">
        <v>72</v>
      </c>
      <c r="AV94" s="165"/>
      <c r="AW94" s="165"/>
      <c r="AX94" s="165"/>
      <c r="AY94" s="165"/>
      <c r="AZ94" s="166"/>
      <c r="BA94" s="164">
        <v>792</v>
      </c>
      <c r="BB94" s="165"/>
      <c r="BC94" s="165"/>
      <c r="BD94" s="166"/>
      <c r="BE94" s="164" t="e">
        <f>SUM(#REF!)</f>
        <v>#REF!</v>
      </c>
      <c r="BF94" s="165"/>
      <c r="BG94" s="165"/>
      <c r="BH94" s="166"/>
      <c r="BI94" s="164">
        <v>30</v>
      </c>
      <c r="BJ94" s="165"/>
      <c r="BK94" s="165"/>
      <c r="BL94" s="166"/>
      <c r="BM94" s="164">
        <v>30</v>
      </c>
      <c r="BN94" s="165"/>
      <c r="BO94" s="165"/>
      <c r="BP94" s="166"/>
      <c r="BQ94" s="187">
        <v>4745</v>
      </c>
      <c r="BR94" s="188"/>
      <c r="BS94" s="188"/>
      <c r="BT94" s="189"/>
      <c r="BU94" s="187">
        <v>4745</v>
      </c>
      <c r="BV94" s="188"/>
      <c r="BW94" s="188"/>
      <c r="BX94" s="189"/>
      <c r="BY94" s="187">
        <v>4745</v>
      </c>
      <c r="BZ94" s="188"/>
      <c r="CA94" s="188"/>
      <c r="CB94" s="189"/>
      <c r="CD94" s="3">
        <v>36</v>
      </c>
      <c r="CE94" s="3">
        <v>1</v>
      </c>
      <c r="CF94" s="3">
        <f t="shared" si="0"/>
        <v>36</v>
      </c>
      <c r="CH94" s="3" t="e">
        <f>BE94*72</f>
        <v>#REF!</v>
      </c>
      <c r="CJ94" s="3" t="e">
        <f>BQ94*BE94</f>
        <v>#REF!</v>
      </c>
    </row>
    <row r="95" spans="2:88" ht="91.5" customHeight="1">
      <c r="B95" s="193" t="s">
        <v>63</v>
      </c>
      <c r="C95" s="196"/>
      <c r="D95" s="196"/>
      <c r="E95" s="197"/>
      <c r="F95" s="183" t="s">
        <v>261</v>
      </c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92"/>
      <c r="AA95" s="183" t="s">
        <v>64</v>
      </c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92"/>
      <c r="AO95" s="164" t="s">
        <v>71</v>
      </c>
      <c r="AP95" s="165"/>
      <c r="AQ95" s="165"/>
      <c r="AR95" s="165"/>
      <c r="AS95" s="165"/>
      <c r="AT95" s="166"/>
      <c r="AU95" s="164" t="s">
        <v>72</v>
      </c>
      <c r="AV95" s="165"/>
      <c r="AW95" s="165"/>
      <c r="AX95" s="165"/>
      <c r="AY95" s="165"/>
      <c r="AZ95" s="166"/>
      <c r="BA95" s="164">
        <v>792</v>
      </c>
      <c r="BB95" s="165"/>
      <c r="BC95" s="165"/>
      <c r="BD95" s="166"/>
      <c r="BE95" s="164" t="e">
        <f>SUM(#REF!)</f>
        <v>#REF!</v>
      </c>
      <c r="BF95" s="165"/>
      <c r="BG95" s="165"/>
      <c r="BH95" s="166"/>
      <c r="BI95" s="164">
        <v>30</v>
      </c>
      <c r="BJ95" s="165"/>
      <c r="BK95" s="165"/>
      <c r="BL95" s="166"/>
      <c r="BM95" s="164">
        <v>30</v>
      </c>
      <c r="BN95" s="165"/>
      <c r="BO95" s="165"/>
      <c r="BP95" s="166"/>
      <c r="BQ95" s="187">
        <v>4745</v>
      </c>
      <c r="BR95" s="188"/>
      <c r="BS95" s="188"/>
      <c r="BT95" s="189"/>
      <c r="BU95" s="187">
        <v>4745</v>
      </c>
      <c r="BV95" s="188"/>
      <c r="BW95" s="188"/>
      <c r="BX95" s="189"/>
      <c r="BY95" s="187">
        <v>4745</v>
      </c>
      <c r="BZ95" s="188"/>
      <c r="CA95" s="188"/>
      <c r="CB95" s="189"/>
      <c r="CD95" s="3">
        <v>36</v>
      </c>
      <c r="CE95" s="3">
        <v>1</v>
      </c>
      <c r="CF95" s="3">
        <f t="shared" si="0"/>
        <v>36</v>
      </c>
      <c r="CH95" s="3" t="e">
        <f>BE95*72</f>
        <v>#REF!</v>
      </c>
      <c r="CJ95" s="3" t="e">
        <f>BQ95*BE95</f>
        <v>#REF!</v>
      </c>
    </row>
    <row r="96" spans="2:88" ht="68.25" customHeight="1">
      <c r="B96" s="193" t="s">
        <v>63</v>
      </c>
      <c r="C96" s="194"/>
      <c r="D96" s="194"/>
      <c r="E96" s="195"/>
      <c r="F96" s="183" t="s">
        <v>262</v>
      </c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92"/>
      <c r="AA96" s="183" t="s">
        <v>64</v>
      </c>
      <c r="AB96" s="184"/>
      <c r="AC96" s="184"/>
      <c r="AD96" s="184"/>
      <c r="AE96" s="184"/>
      <c r="AF96" s="184"/>
      <c r="AG96" s="184"/>
      <c r="AH96" s="185"/>
      <c r="AI96" s="185"/>
      <c r="AJ96" s="185"/>
      <c r="AK96" s="185"/>
      <c r="AL96" s="185"/>
      <c r="AM96" s="185"/>
      <c r="AN96" s="186"/>
      <c r="AO96" s="164" t="s">
        <v>71</v>
      </c>
      <c r="AP96" s="165"/>
      <c r="AQ96" s="165"/>
      <c r="AR96" s="165"/>
      <c r="AS96" s="165"/>
      <c r="AT96" s="166"/>
      <c r="AU96" s="164" t="s">
        <v>72</v>
      </c>
      <c r="AV96" s="165"/>
      <c r="AW96" s="165"/>
      <c r="AX96" s="165"/>
      <c r="AY96" s="165"/>
      <c r="AZ96" s="166"/>
      <c r="BA96" s="164">
        <v>792</v>
      </c>
      <c r="BB96" s="165"/>
      <c r="BC96" s="165"/>
      <c r="BD96" s="166"/>
      <c r="BE96" s="164" t="e">
        <f>SUM(#REF!)</f>
        <v>#REF!</v>
      </c>
      <c r="BF96" s="165"/>
      <c r="BG96" s="165"/>
      <c r="BH96" s="166"/>
      <c r="BI96" s="164">
        <v>30</v>
      </c>
      <c r="BJ96" s="165"/>
      <c r="BK96" s="165"/>
      <c r="BL96" s="166"/>
      <c r="BM96" s="164">
        <v>30</v>
      </c>
      <c r="BN96" s="165"/>
      <c r="BO96" s="165"/>
      <c r="BP96" s="166"/>
      <c r="BQ96" s="187">
        <v>4745</v>
      </c>
      <c r="BR96" s="188"/>
      <c r="BS96" s="188"/>
      <c r="BT96" s="189"/>
      <c r="BU96" s="187">
        <v>4745</v>
      </c>
      <c r="BV96" s="188"/>
      <c r="BW96" s="188"/>
      <c r="BX96" s="189"/>
      <c r="BY96" s="187">
        <v>4745</v>
      </c>
      <c r="BZ96" s="188"/>
      <c r="CA96" s="188"/>
      <c r="CB96" s="189"/>
      <c r="CD96" s="3">
        <v>36</v>
      </c>
      <c r="CE96" s="3">
        <v>2</v>
      </c>
      <c r="CF96" s="3">
        <f t="shared" si="0"/>
        <v>72</v>
      </c>
      <c r="CH96" s="3" t="e">
        <f t="shared" si="2"/>
        <v>#REF!</v>
      </c>
      <c r="CJ96" s="3" t="e">
        <f t="shared" si="1"/>
        <v>#REF!</v>
      </c>
    </row>
    <row r="97" spans="2:88" ht="68.25" customHeight="1">
      <c r="B97" s="193" t="s">
        <v>63</v>
      </c>
      <c r="C97" s="194"/>
      <c r="D97" s="194"/>
      <c r="E97" s="195"/>
      <c r="F97" s="183" t="s">
        <v>250</v>
      </c>
      <c r="G97" s="184" t="s">
        <v>80</v>
      </c>
      <c r="H97" s="184" t="s">
        <v>80</v>
      </c>
      <c r="I97" s="184" t="s">
        <v>80</v>
      </c>
      <c r="J97" s="184" t="s">
        <v>80</v>
      </c>
      <c r="K97" s="184" t="s">
        <v>80</v>
      </c>
      <c r="L97" s="184" t="s">
        <v>80</v>
      </c>
      <c r="M97" s="184" t="s">
        <v>80</v>
      </c>
      <c r="N97" s="184" t="s">
        <v>80</v>
      </c>
      <c r="O97" s="184" t="s">
        <v>80</v>
      </c>
      <c r="P97" s="184" t="s">
        <v>80</v>
      </c>
      <c r="Q97" s="184" t="s">
        <v>80</v>
      </c>
      <c r="R97" s="184" t="s">
        <v>80</v>
      </c>
      <c r="S97" s="184" t="s">
        <v>80</v>
      </c>
      <c r="T97" s="184" t="s">
        <v>80</v>
      </c>
      <c r="U97" s="184" t="s">
        <v>80</v>
      </c>
      <c r="V97" s="184" t="s">
        <v>80</v>
      </c>
      <c r="W97" s="184" t="s">
        <v>80</v>
      </c>
      <c r="X97" s="184" t="s">
        <v>80</v>
      </c>
      <c r="Y97" s="184" t="s">
        <v>80</v>
      </c>
      <c r="Z97" s="192" t="s">
        <v>80</v>
      </c>
      <c r="AA97" s="183" t="s">
        <v>64</v>
      </c>
      <c r="AB97" s="184"/>
      <c r="AC97" s="184"/>
      <c r="AD97" s="184"/>
      <c r="AE97" s="184"/>
      <c r="AF97" s="184"/>
      <c r="AG97" s="184"/>
      <c r="AH97" s="185"/>
      <c r="AI97" s="185"/>
      <c r="AJ97" s="185"/>
      <c r="AK97" s="185"/>
      <c r="AL97" s="185"/>
      <c r="AM97" s="185"/>
      <c r="AN97" s="186"/>
      <c r="AO97" s="164" t="s">
        <v>71</v>
      </c>
      <c r="AP97" s="165"/>
      <c r="AQ97" s="165"/>
      <c r="AR97" s="165"/>
      <c r="AS97" s="165"/>
      <c r="AT97" s="166"/>
      <c r="AU97" s="164" t="s">
        <v>72</v>
      </c>
      <c r="AV97" s="165"/>
      <c r="AW97" s="165"/>
      <c r="AX97" s="165"/>
      <c r="AY97" s="165"/>
      <c r="AZ97" s="166"/>
      <c r="BA97" s="164">
        <v>792</v>
      </c>
      <c r="BB97" s="165"/>
      <c r="BC97" s="165"/>
      <c r="BD97" s="166"/>
      <c r="BE97" s="164" t="e">
        <f>SUM(#REF!)</f>
        <v>#REF!</v>
      </c>
      <c r="BF97" s="165"/>
      <c r="BG97" s="165"/>
      <c r="BH97" s="166"/>
      <c r="BI97" s="164">
        <v>30</v>
      </c>
      <c r="BJ97" s="165"/>
      <c r="BK97" s="165"/>
      <c r="BL97" s="166"/>
      <c r="BM97" s="164">
        <v>30</v>
      </c>
      <c r="BN97" s="165"/>
      <c r="BO97" s="165"/>
      <c r="BP97" s="166"/>
      <c r="BQ97" s="187">
        <v>1545</v>
      </c>
      <c r="BR97" s="188"/>
      <c r="BS97" s="188"/>
      <c r="BT97" s="189"/>
      <c r="BU97" s="187">
        <v>1545</v>
      </c>
      <c r="BV97" s="188"/>
      <c r="BW97" s="188"/>
      <c r="BX97" s="189"/>
      <c r="BY97" s="187">
        <v>1545</v>
      </c>
      <c r="BZ97" s="188"/>
      <c r="CA97" s="188"/>
      <c r="CB97" s="189"/>
      <c r="CD97" s="3">
        <v>16</v>
      </c>
      <c r="CE97" s="3">
        <v>1</v>
      </c>
      <c r="CF97" s="3">
        <f t="shared" si="0"/>
        <v>16</v>
      </c>
      <c r="CH97" s="3" t="e">
        <f>BE97*72</f>
        <v>#REF!</v>
      </c>
      <c r="CJ97" s="3" t="e">
        <f>BQ97*BE97</f>
        <v>#REF!</v>
      </c>
    </row>
    <row r="98" spans="2:88" ht="68.25" customHeight="1">
      <c r="B98" s="193" t="s">
        <v>63</v>
      </c>
      <c r="C98" s="194"/>
      <c r="D98" s="194"/>
      <c r="E98" s="195"/>
      <c r="F98" s="183" t="s">
        <v>118</v>
      </c>
      <c r="G98" s="184" t="s">
        <v>80</v>
      </c>
      <c r="H98" s="184" t="s">
        <v>80</v>
      </c>
      <c r="I98" s="184" t="s">
        <v>80</v>
      </c>
      <c r="J98" s="184" t="s">
        <v>80</v>
      </c>
      <c r="K98" s="184" t="s">
        <v>80</v>
      </c>
      <c r="L98" s="184" t="s">
        <v>80</v>
      </c>
      <c r="M98" s="184" t="s">
        <v>80</v>
      </c>
      <c r="N98" s="184" t="s">
        <v>80</v>
      </c>
      <c r="O98" s="184" t="s">
        <v>80</v>
      </c>
      <c r="P98" s="184" t="s">
        <v>80</v>
      </c>
      <c r="Q98" s="184" t="s">
        <v>80</v>
      </c>
      <c r="R98" s="184" t="s">
        <v>80</v>
      </c>
      <c r="S98" s="184" t="s">
        <v>80</v>
      </c>
      <c r="T98" s="184" t="s">
        <v>80</v>
      </c>
      <c r="U98" s="184" t="s">
        <v>80</v>
      </c>
      <c r="V98" s="184" t="s">
        <v>80</v>
      </c>
      <c r="W98" s="184" t="s">
        <v>80</v>
      </c>
      <c r="X98" s="184" t="s">
        <v>80</v>
      </c>
      <c r="Y98" s="184" t="s">
        <v>80</v>
      </c>
      <c r="Z98" s="192" t="s">
        <v>80</v>
      </c>
      <c r="AA98" s="183" t="s">
        <v>64</v>
      </c>
      <c r="AB98" s="184"/>
      <c r="AC98" s="184"/>
      <c r="AD98" s="184"/>
      <c r="AE98" s="184"/>
      <c r="AF98" s="184"/>
      <c r="AG98" s="184"/>
      <c r="AH98" s="185"/>
      <c r="AI98" s="185"/>
      <c r="AJ98" s="185"/>
      <c r="AK98" s="185"/>
      <c r="AL98" s="185"/>
      <c r="AM98" s="185"/>
      <c r="AN98" s="186"/>
      <c r="AO98" s="164" t="s">
        <v>71</v>
      </c>
      <c r="AP98" s="165"/>
      <c r="AQ98" s="165"/>
      <c r="AR98" s="165"/>
      <c r="AS98" s="165"/>
      <c r="AT98" s="166"/>
      <c r="AU98" s="164" t="s">
        <v>72</v>
      </c>
      <c r="AV98" s="165"/>
      <c r="AW98" s="165"/>
      <c r="AX98" s="165"/>
      <c r="AY98" s="165"/>
      <c r="AZ98" s="166"/>
      <c r="BA98" s="164">
        <v>792</v>
      </c>
      <c r="BB98" s="165"/>
      <c r="BC98" s="165"/>
      <c r="BD98" s="166"/>
      <c r="BE98" s="164" t="e">
        <f>SUM(#REF!)</f>
        <v>#REF!</v>
      </c>
      <c r="BF98" s="165"/>
      <c r="BG98" s="165"/>
      <c r="BH98" s="166"/>
      <c r="BI98" s="164">
        <v>30</v>
      </c>
      <c r="BJ98" s="165"/>
      <c r="BK98" s="165"/>
      <c r="BL98" s="166"/>
      <c r="BM98" s="164">
        <v>30</v>
      </c>
      <c r="BN98" s="165"/>
      <c r="BO98" s="165"/>
      <c r="BP98" s="166"/>
      <c r="BQ98" s="187">
        <v>10852</v>
      </c>
      <c r="BR98" s="188"/>
      <c r="BS98" s="188"/>
      <c r="BT98" s="189"/>
      <c r="BU98" s="187">
        <v>10852</v>
      </c>
      <c r="BV98" s="188"/>
      <c r="BW98" s="188"/>
      <c r="BX98" s="189"/>
      <c r="BY98" s="187">
        <v>10852</v>
      </c>
      <c r="BZ98" s="188"/>
      <c r="CA98" s="188"/>
      <c r="CB98" s="189"/>
      <c r="CD98" s="3">
        <v>36</v>
      </c>
      <c r="CE98" s="3">
        <v>2</v>
      </c>
      <c r="CF98" s="3">
        <f>CD98*CE98</f>
        <v>72</v>
      </c>
      <c r="CG98" s="3" t="e">
        <f>SUM(BE76:BH98)</f>
        <v>#REF!</v>
      </c>
      <c r="CH98" s="3" t="e">
        <f t="shared" si="2"/>
        <v>#REF!</v>
      </c>
      <c r="CJ98" s="3" t="e">
        <f t="shared" si="1"/>
        <v>#REF!</v>
      </c>
    </row>
    <row r="100" spans="2:88" ht="30.75" customHeight="1">
      <c r="B100" s="213" t="s">
        <v>155</v>
      </c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3"/>
      <c r="BP100" s="213"/>
      <c r="BQ100" s="213"/>
      <c r="BR100" s="213"/>
      <c r="BS100" s="213"/>
      <c r="BT100" s="213"/>
      <c r="BU100" s="213"/>
      <c r="BV100" s="213"/>
      <c r="BW100" s="213"/>
      <c r="BX100" s="213"/>
      <c r="BY100" s="213"/>
      <c r="BZ100" s="213"/>
      <c r="CA100" s="213"/>
      <c r="CB100" s="213"/>
      <c r="CD100" s="65">
        <f>SUM(CD76:CD98)</f>
        <v>998</v>
      </c>
      <c r="CE100" s="65">
        <f>SUM(CE76:CE98)</f>
        <v>54</v>
      </c>
      <c r="CF100" s="65">
        <f>SUM(CF76:CF98)</f>
        <v>2236</v>
      </c>
      <c r="CG100" s="3" t="s">
        <v>164</v>
      </c>
      <c r="CH100" s="20" t="e">
        <f>SUM(CH76:CH99)</f>
        <v>#REF!</v>
      </c>
      <c r="CJ100" s="3" t="e">
        <f>SUM(CJ76:CJ99)</f>
        <v>#REF!</v>
      </c>
    </row>
    <row r="102" spans="2:80" ht="15.75">
      <c r="B102" s="172" t="s">
        <v>27</v>
      </c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</row>
    <row r="104" spans="2:88" ht="15.75">
      <c r="B104" s="173" t="s">
        <v>28</v>
      </c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5"/>
      <c r="CG104" s="3" t="s">
        <v>168</v>
      </c>
      <c r="CJ104" s="93" t="e">
        <f>CJ100/CH100</f>
        <v>#REF!</v>
      </c>
    </row>
    <row r="105" spans="2:80" ht="15.75">
      <c r="B105" s="173" t="s">
        <v>29</v>
      </c>
      <c r="C105" s="174"/>
      <c r="D105" s="174"/>
      <c r="E105" s="174"/>
      <c r="F105" s="174"/>
      <c r="G105" s="174"/>
      <c r="H105" s="174"/>
      <c r="I105" s="174"/>
      <c r="J105" s="174"/>
      <c r="K105" s="175"/>
      <c r="L105" s="173" t="s">
        <v>30</v>
      </c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5"/>
      <c r="AG105" s="173" t="s">
        <v>31</v>
      </c>
      <c r="AH105" s="174"/>
      <c r="AI105" s="174"/>
      <c r="AJ105" s="174"/>
      <c r="AK105" s="174"/>
      <c r="AL105" s="174"/>
      <c r="AM105" s="174"/>
      <c r="AN105" s="174"/>
      <c r="AO105" s="174"/>
      <c r="AP105" s="175"/>
      <c r="AQ105" s="173" t="s">
        <v>32</v>
      </c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5"/>
      <c r="BB105" s="173" t="s">
        <v>33</v>
      </c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5"/>
    </row>
    <row r="106" spans="2:80" ht="15.75">
      <c r="B106" s="173">
        <v>1</v>
      </c>
      <c r="C106" s="174"/>
      <c r="D106" s="174"/>
      <c r="E106" s="174"/>
      <c r="F106" s="174"/>
      <c r="G106" s="174"/>
      <c r="H106" s="174"/>
      <c r="I106" s="174"/>
      <c r="J106" s="174"/>
      <c r="K106" s="175"/>
      <c r="L106" s="173">
        <v>2</v>
      </c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5"/>
      <c r="AG106" s="173">
        <v>3</v>
      </c>
      <c r="AH106" s="174"/>
      <c r="AI106" s="174"/>
      <c r="AJ106" s="174"/>
      <c r="AK106" s="174"/>
      <c r="AL106" s="174"/>
      <c r="AM106" s="174"/>
      <c r="AN106" s="174"/>
      <c r="AO106" s="174"/>
      <c r="AP106" s="175"/>
      <c r="AQ106" s="173">
        <v>4</v>
      </c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5"/>
      <c r="BB106" s="173">
        <v>5</v>
      </c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5"/>
    </row>
    <row r="107" spans="2:84" ht="138" customHeight="1">
      <c r="B107" s="164" t="s">
        <v>90</v>
      </c>
      <c r="C107" s="165"/>
      <c r="D107" s="165"/>
      <c r="E107" s="165"/>
      <c r="F107" s="165"/>
      <c r="G107" s="165"/>
      <c r="H107" s="165"/>
      <c r="I107" s="165"/>
      <c r="J107" s="165"/>
      <c r="K107" s="166"/>
      <c r="L107" s="164" t="s">
        <v>88</v>
      </c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6"/>
      <c r="AG107" s="259">
        <v>40451</v>
      </c>
      <c r="AH107" s="253"/>
      <c r="AI107" s="253"/>
      <c r="AJ107" s="253"/>
      <c r="AK107" s="253"/>
      <c r="AL107" s="253"/>
      <c r="AM107" s="253"/>
      <c r="AN107" s="253"/>
      <c r="AO107" s="253"/>
      <c r="AP107" s="254"/>
      <c r="AQ107" s="252">
        <v>484</v>
      </c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4"/>
      <c r="BB107" s="255" t="s">
        <v>89</v>
      </c>
      <c r="BC107" s="256"/>
      <c r="BD107" s="256"/>
      <c r="BE107" s="256"/>
      <c r="BF107" s="256"/>
      <c r="BG107" s="256"/>
      <c r="BH107" s="256"/>
      <c r="BI107" s="256"/>
      <c r="BJ107" s="256"/>
      <c r="BK107" s="256"/>
      <c r="BL107" s="256"/>
      <c r="BM107" s="256"/>
      <c r="BN107" s="256"/>
      <c r="BO107" s="256"/>
      <c r="BP107" s="256"/>
      <c r="BQ107" s="256"/>
      <c r="BR107" s="256"/>
      <c r="BS107" s="256"/>
      <c r="BT107" s="256"/>
      <c r="BU107" s="256"/>
      <c r="BV107" s="256"/>
      <c r="BW107" s="256"/>
      <c r="BX107" s="256"/>
      <c r="BY107" s="256"/>
      <c r="BZ107" s="256"/>
      <c r="CA107" s="256"/>
      <c r="CB107" s="256"/>
      <c r="CC107" s="16"/>
      <c r="CD107" s="62" t="s">
        <v>265</v>
      </c>
      <c r="CE107" s="64" t="s">
        <v>266</v>
      </c>
      <c r="CF107" s="64" t="s">
        <v>267</v>
      </c>
    </row>
    <row r="109" spans="2:80" ht="15.75">
      <c r="B109" s="172" t="s">
        <v>34</v>
      </c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</row>
    <row r="111" spans="2:80" ht="15.75">
      <c r="B111" s="172" t="s">
        <v>35</v>
      </c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</row>
    <row r="112" spans="2:80" ht="141" customHeight="1">
      <c r="B112" s="215" t="s">
        <v>134</v>
      </c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15"/>
      <c r="BY112" s="215"/>
      <c r="BZ112" s="215"/>
      <c r="CA112" s="215"/>
      <c r="CB112" s="215"/>
    </row>
    <row r="113" spans="2:80" ht="15.75">
      <c r="B113" s="242" t="s">
        <v>36</v>
      </c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/>
      <c r="BD113" s="242"/>
      <c r="BE113" s="242"/>
      <c r="BF113" s="242"/>
      <c r="BG113" s="242"/>
      <c r="BH113" s="242"/>
      <c r="BI113" s="242"/>
      <c r="BJ113" s="242"/>
      <c r="BK113" s="242"/>
      <c r="BL113" s="242"/>
      <c r="BM113" s="242"/>
      <c r="BN113" s="242"/>
      <c r="BO113" s="242"/>
      <c r="BP113" s="242"/>
      <c r="BQ113" s="242"/>
      <c r="BR113" s="242"/>
      <c r="BS113" s="242"/>
      <c r="BT113" s="242"/>
      <c r="BU113" s="242"/>
      <c r="BV113" s="242"/>
      <c r="BW113" s="242"/>
      <c r="BX113" s="242"/>
      <c r="BY113" s="242"/>
      <c r="BZ113" s="242"/>
      <c r="CA113" s="242"/>
      <c r="CB113" s="242"/>
    </row>
    <row r="115" spans="2:80" ht="15.75">
      <c r="B115" s="172" t="s">
        <v>37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</row>
    <row r="117" spans="2:80" ht="15.75">
      <c r="B117" s="173" t="s">
        <v>38</v>
      </c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5"/>
      <c r="AE117" s="173" t="s">
        <v>39</v>
      </c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5"/>
      <c r="BC117" s="173" t="s">
        <v>40</v>
      </c>
      <c r="BD117" s="174"/>
      <c r="BE117" s="174"/>
      <c r="BF117" s="174"/>
      <c r="BG117" s="174"/>
      <c r="BH117" s="174"/>
      <c r="BI117" s="174"/>
      <c r="BJ117" s="174"/>
      <c r="BK117" s="174"/>
      <c r="BL117" s="174"/>
      <c r="BM117" s="174"/>
      <c r="BN117" s="174"/>
      <c r="BO117" s="174"/>
      <c r="BP117" s="174"/>
      <c r="BQ117" s="174"/>
      <c r="BR117" s="174"/>
      <c r="BS117" s="174"/>
      <c r="BT117" s="174"/>
      <c r="BU117" s="174"/>
      <c r="BV117" s="174"/>
      <c r="BW117" s="174"/>
      <c r="BX117" s="174"/>
      <c r="BY117" s="174"/>
      <c r="BZ117" s="174"/>
      <c r="CA117" s="174"/>
      <c r="CB117" s="175"/>
    </row>
    <row r="118" spans="2:80" ht="15.75">
      <c r="B118" s="173">
        <v>1</v>
      </c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5"/>
      <c r="AE118" s="173">
        <v>2</v>
      </c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5"/>
      <c r="BC118" s="173">
        <v>3</v>
      </c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4"/>
      <c r="BX118" s="174"/>
      <c r="BY118" s="174"/>
      <c r="BZ118" s="174"/>
      <c r="CA118" s="174"/>
      <c r="CB118" s="175"/>
    </row>
    <row r="119" spans="2:80" ht="35.25" customHeight="1">
      <c r="B119" s="164" t="s">
        <v>81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6"/>
      <c r="AE119" s="178" t="s">
        <v>174</v>
      </c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80"/>
      <c r="BC119" s="178" t="s">
        <v>82</v>
      </c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79"/>
      <c r="BN119" s="179"/>
      <c r="BO119" s="179"/>
      <c r="BP119" s="179"/>
      <c r="BQ119" s="179"/>
      <c r="BR119" s="179"/>
      <c r="BS119" s="179"/>
      <c r="BT119" s="179"/>
      <c r="BU119" s="179"/>
      <c r="BV119" s="179"/>
      <c r="BW119" s="179"/>
      <c r="BX119" s="179"/>
      <c r="BY119" s="179"/>
      <c r="BZ119" s="179"/>
      <c r="CA119" s="179"/>
      <c r="CB119" s="180"/>
    </row>
    <row r="120" spans="2:80" ht="43.5" customHeight="1">
      <c r="B120" s="178" t="s">
        <v>156</v>
      </c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80"/>
      <c r="AE120" s="228" t="s">
        <v>83</v>
      </c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30"/>
      <c r="BC120" s="178" t="s">
        <v>133</v>
      </c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79"/>
      <c r="BW120" s="179"/>
      <c r="BX120" s="179"/>
      <c r="BY120" s="179"/>
      <c r="BZ120" s="179"/>
      <c r="CA120" s="179"/>
      <c r="CB120" s="180"/>
    </row>
    <row r="121" spans="2:80" ht="42" customHeight="1">
      <c r="B121" s="178" t="s">
        <v>122</v>
      </c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80"/>
      <c r="AE121" s="228" t="s">
        <v>123</v>
      </c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30"/>
      <c r="BC121" s="178" t="s">
        <v>133</v>
      </c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9"/>
      <c r="BW121" s="179"/>
      <c r="BX121" s="179"/>
      <c r="BY121" s="179"/>
      <c r="BZ121" s="179"/>
      <c r="CA121" s="179"/>
      <c r="CB121" s="180"/>
    </row>
    <row r="123" spans="32:53" ht="15.75">
      <c r="AF123" s="225" t="s">
        <v>8</v>
      </c>
      <c r="AG123" s="225"/>
      <c r="AH123" s="225"/>
      <c r="AI123" s="225"/>
      <c r="AJ123" s="225"/>
      <c r="AK123" s="225"/>
      <c r="AL123" s="225"/>
      <c r="AM123" s="224">
        <v>2</v>
      </c>
      <c r="AN123" s="224"/>
      <c r="AO123" s="224"/>
      <c r="AP123" s="224"/>
      <c r="AQ123" s="224"/>
      <c r="AR123" s="224"/>
      <c r="AS123" s="13"/>
      <c r="AT123" s="13"/>
      <c r="AU123" s="13"/>
      <c r="AV123" s="15"/>
      <c r="AW123" s="15"/>
      <c r="AX123" s="15"/>
      <c r="AY123" s="15"/>
      <c r="AZ123" s="15"/>
      <c r="BA123" s="15"/>
    </row>
    <row r="125" spans="65:80" ht="15.75" customHeight="1">
      <c r="BM125" s="232" t="s">
        <v>9</v>
      </c>
      <c r="BN125" s="232"/>
      <c r="BO125" s="232"/>
      <c r="BP125" s="232"/>
      <c r="BQ125" s="232"/>
      <c r="BR125" s="232"/>
      <c r="BS125" s="232"/>
      <c r="BT125" s="232"/>
      <c r="BU125" s="232"/>
      <c r="BV125" s="243" t="s">
        <v>94</v>
      </c>
      <c r="BW125" s="244"/>
      <c r="BX125" s="244"/>
      <c r="BY125" s="244"/>
      <c r="BZ125" s="244"/>
      <c r="CA125" s="244"/>
      <c r="CB125" s="245"/>
    </row>
    <row r="126" spans="1:80" ht="15.75">
      <c r="A126" s="172" t="s">
        <v>138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224" t="s">
        <v>91</v>
      </c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M126" s="232"/>
      <c r="BN126" s="232"/>
      <c r="BO126" s="232"/>
      <c r="BP126" s="232"/>
      <c r="BQ126" s="232"/>
      <c r="BR126" s="232"/>
      <c r="BS126" s="232"/>
      <c r="BT126" s="232"/>
      <c r="BU126" s="232"/>
      <c r="BV126" s="246"/>
      <c r="BW126" s="247"/>
      <c r="BX126" s="247"/>
      <c r="BY126" s="247"/>
      <c r="BZ126" s="247"/>
      <c r="CA126" s="247"/>
      <c r="CB126" s="248"/>
    </row>
    <row r="127" spans="1:80" ht="15.75">
      <c r="A127" s="224" t="s">
        <v>92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4"/>
      <c r="BM127" s="232"/>
      <c r="BN127" s="232"/>
      <c r="BO127" s="232"/>
      <c r="BP127" s="232"/>
      <c r="BQ127" s="232"/>
      <c r="BR127" s="232"/>
      <c r="BS127" s="232"/>
      <c r="BT127" s="232"/>
      <c r="BU127" s="232"/>
      <c r="BV127" s="246"/>
      <c r="BW127" s="247"/>
      <c r="BX127" s="247"/>
      <c r="BY127" s="247"/>
      <c r="BZ127" s="247"/>
      <c r="CA127" s="247"/>
      <c r="CB127" s="248"/>
    </row>
    <row r="128" spans="65:80" ht="15.75">
      <c r="BM128" s="232"/>
      <c r="BN128" s="232"/>
      <c r="BO128" s="232"/>
      <c r="BP128" s="232"/>
      <c r="BQ128" s="232"/>
      <c r="BR128" s="232"/>
      <c r="BS128" s="232"/>
      <c r="BT128" s="232"/>
      <c r="BU128" s="232"/>
      <c r="BV128" s="246"/>
      <c r="BW128" s="247"/>
      <c r="BX128" s="247"/>
      <c r="BY128" s="247"/>
      <c r="BZ128" s="247"/>
      <c r="CA128" s="247"/>
      <c r="CB128" s="248"/>
    </row>
    <row r="129" spans="1:80" ht="15.75" customHeight="1">
      <c r="A129" s="172" t="s">
        <v>11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260" t="s">
        <v>58</v>
      </c>
      <c r="AF129" s="260"/>
      <c r="AG129" s="260"/>
      <c r="AH129" s="260"/>
      <c r="AI129" s="260"/>
      <c r="AJ129" s="260"/>
      <c r="AK129" s="260"/>
      <c r="AL129" s="260"/>
      <c r="AM129" s="260"/>
      <c r="AN129" s="260"/>
      <c r="AO129" s="260"/>
      <c r="AP129" s="260"/>
      <c r="AQ129" s="260"/>
      <c r="AR129" s="260"/>
      <c r="AS129" s="260"/>
      <c r="AT129" s="260"/>
      <c r="AU129" s="260"/>
      <c r="AV129" s="260"/>
      <c r="AW129" s="260"/>
      <c r="AX129" s="260"/>
      <c r="AY129" s="260"/>
      <c r="AZ129" s="260"/>
      <c r="BA129" s="260"/>
      <c r="BB129" s="260"/>
      <c r="BC129" s="260"/>
      <c r="BD129" s="260"/>
      <c r="BE129" s="260"/>
      <c r="BF129" s="260"/>
      <c r="BG129" s="260"/>
      <c r="BH129" s="260"/>
      <c r="BI129" s="260"/>
      <c r="BJ129" s="260"/>
      <c r="BM129" s="232"/>
      <c r="BN129" s="232"/>
      <c r="BO129" s="232"/>
      <c r="BP129" s="232"/>
      <c r="BQ129" s="232"/>
      <c r="BR129" s="232"/>
      <c r="BS129" s="232"/>
      <c r="BT129" s="232"/>
      <c r="BU129" s="232"/>
      <c r="BV129" s="249"/>
      <c r="BW129" s="250"/>
      <c r="BX129" s="250"/>
      <c r="BY129" s="250"/>
      <c r="BZ129" s="250"/>
      <c r="CA129" s="250"/>
      <c r="CB129" s="251"/>
    </row>
    <row r="130" spans="1:62" ht="15.75" customHeight="1">
      <c r="A130" s="214" t="s">
        <v>59</v>
      </c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</row>
    <row r="131" spans="1:62" ht="15.75">
      <c r="A131" s="231" t="s">
        <v>61</v>
      </c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231"/>
      <c r="AN131" s="231"/>
      <c r="AO131" s="231"/>
      <c r="AP131" s="231"/>
      <c r="AQ131" s="231"/>
      <c r="AR131" s="231"/>
      <c r="AS131" s="231"/>
      <c r="AT131" s="231"/>
      <c r="AU131" s="231"/>
      <c r="AV131" s="231"/>
      <c r="AW131" s="231"/>
      <c r="AX131" s="231"/>
      <c r="AY131" s="231"/>
      <c r="AZ131" s="231"/>
      <c r="BA131" s="231"/>
      <c r="BB131" s="231"/>
      <c r="BC131" s="231"/>
      <c r="BD131" s="231"/>
      <c r="BE131" s="231"/>
      <c r="BF131" s="231"/>
      <c r="BG131" s="231"/>
      <c r="BH131" s="231"/>
      <c r="BI131" s="231"/>
      <c r="BJ131" s="231"/>
    </row>
    <row r="132" spans="1:62" ht="15.75">
      <c r="A132" s="231" t="s">
        <v>60</v>
      </c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31"/>
      <c r="AJ132" s="231"/>
      <c r="AK132" s="231"/>
      <c r="AL132" s="231"/>
      <c r="AM132" s="231"/>
      <c r="AN132" s="231"/>
      <c r="AO132" s="231"/>
      <c r="AP132" s="231"/>
      <c r="AQ132" s="231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1"/>
      <c r="BI132" s="231"/>
      <c r="BJ132" s="231"/>
    </row>
    <row r="133" spans="1:80" ht="15.75">
      <c r="A133" s="172" t="s">
        <v>12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</row>
    <row r="134" spans="1:80" ht="15.75">
      <c r="A134" s="172" t="s">
        <v>51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</row>
    <row r="136" spans="2:80" ht="15.75" customHeight="1">
      <c r="B136" s="198" t="s">
        <v>13</v>
      </c>
      <c r="C136" s="199"/>
      <c r="D136" s="199"/>
      <c r="E136" s="200"/>
      <c r="F136" s="190" t="s">
        <v>14</v>
      </c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207" t="s">
        <v>16</v>
      </c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9"/>
      <c r="AO136" s="207" t="s">
        <v>135</v>
      </c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9"/>
      <c r="BH136" s="207" t="s">
        <v>136</v>
      </c>
      <c r="BI136" s="208"/>
      <c r="BJ136" s="208"/>
      <c r="BK136" s="208"/>
      <c r="BL136" s="208"/>
      <c r="BM136" s="208"/>
      <c r="BN136" s="208"/>
      <c r="BO136" s="208"/>
      <c r="BP136" s="208"/>
      <c r="BQ136" s="208"/>
      <c r="BR136" s="208"/>
      <c r="BS136" s="208"/>
      <c r="BT136" s="208"/>
      <c r="BU136" s="208"/>
      <c r="BV136" s="208"/>
      <c r="BW136" s="208"/>
      <c r="BX136" s="208"/>
      <c r="BY136" s="208"/>
      <c r="BZ136" s="208"/>
      <c r="CA136" s="208"/>
      <c r="CB136" s="209"/>
    </row>
    <row r="137" spans="2:80" ht="15.75">
      <c r="B137" s="201"/>
      <c r="C137" s="202"/>
      <c r="D137" s="202"/>
      <c r="E137" s="203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210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2"/>
      <c r="AO137" s="210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2"/>
      <c r="BH137" s="210"/>
      <c r="BI137" s="211"/>
      <c r="BJ137" s="211"/>
      <c r="BK137" s="211"/>
      <c r="BL137" s="21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2"/>
    </row>
    <row r="138" spans="2:80" ht="72.75" customHeight="1">
      <c r="B138" s="201"/>
      <c r="C138" s="202"/>
      <c r="D138" s="202"/>
      <c r="E138" s="203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217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9"/>
      <c r="AO138" s="217"/>
      <c r="AP138" s="218"/>
      <c r="AQ138" s="218"/>
      <c r="AR138" s="218"/>
      <c r="AS138" s="218"/>
      <c r="AT138" s="218"/>
      <c r="AU138" s="218"/>
      <c r="AV138" s="218"/>
      <c r="AW138" s="218"/>
      <c r="AX138" s="218"/>
      <c r="AY138" s="218"/>
      <c r="AZ138" s="218"/>
      <c r="BA138" s="218"/>
      <c r="BB138" s="218"/>
      <c r="BC138" s="218"/>
      <c r="BD138" s="218"/>
      <c r="BE138" s="218"/>
      <c r="BF138" s="218"/>
      <c r="BG138" s="219"/>
      <c r="BH138" s="217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  <c r="BZ138" s="218"/>
      <c r="CA138" s="218"/>
      <c r="CB138" s="219"/>
    </row>
    <row r="139" spans="2:80" ht="15.75">
      <c r="B139" s="201"/>
      <c r="C139" s="202"/>
      <c r="D139" s="202"/>
      <c r="E139" s="203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207"/>
      <c r="AB139" s="208"/>
      <c r="AC139" s="208"/>
      <c r="AD139" s="208"/>
      <c r="AE139" s="208"/>
      <c r="AF139" s="208"/>
      <c r="AG139" s="209"/>
      <c r="AH139" s="207"/>
      <c r="AI139" s="208"/>
      <c r="AJ139" s="208"/>
      <c r="AK139" s="208"/>
      <c r="AL139" s="208"/>
      <c r="AM139" s="208"/>
      <c r="AN139" s="209"/>
      <c r="AO139" s="190"/>
      <c r="AP139" s="190"/>
      <c r="AQ139" s="190"/>
      <c r="AR139" s="190"/>
      <c r="AS139" s="190"/>
      <c r="AT139" s="190"/>
      <c r="AU139" s="190"/>
      <c r="AV139" s="190" t="s">
        <v>17</v>
      </c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207">
        <v>2018</v>
      </c>
      <c r="BI139" s="208"/>
      <c r="BJ139" s="208"/>
      <c r="BK139" s="208"/>
      <c r="BL139" s="208"/>
      <c r="BM139" s="208"/>
      <c r="BN139" s="209"/>
      <c r="BO139" s="207">
        <v>2019</v>
      </c>
      <c r="BP139" s="208"/>
      <c r="BQ139" s="208"/>
      <c r="BR139" s="208"/>
      <c r="BS139" s="208"/>
      <c r="BT139" s="208"/>
      <c r="BU139" s="209"/>
      <c r="BV139" s="207">
        <v>2020</v>
      </c>
      <c r="BW139" s="208"/>
      <c r="BX139" s="208"/>
      <c r="BY139" s="208"/>
      <c r="BZ139" s="208"/>
      <c r="CA139" s="208"/>
      <c r="CB139" s="209"/>
    </row>
    <row r="140" spans="2:80" ht="27.75" customHeight="1">
      <c r="B140" s="201"/>
      <c r="C140" s="202"/>
      <c r="D140" s="202"/>
      <c r="E140" s="203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210"/>
      <c r="AB140" s="211"/>
      <c r="AC140" s="211"/>
      <c r="AD140" s="211"/>
      <c r="AE140" s="211"/>
      <c r="AF140" s="211"/>
      <c r="AG140" s="212"/>
      <c r="AH140" s="210"/>
      <c r="AI140" s="211"/>
      <c r="AJ140" s="211"/>
      <c r="AK140" s="211"/>
      <c r="AL140" s="211"/>
      <c r="AM140" s="211"/>
      <c r="AN140" s="212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210"/>
      <c r="BI140" s="211"/>
      <c r="BJ140" s="211"/>
      <c r="BK140" s="211"/>
      <c r="BL140" s="211"/>
      <c r="BM140" s="211"/>
      <c r="BN140" s="212"/>
      <c r="BO140" s="210"/>
      <c r="BP140" s="211"/>
      <c r="BQ140" s="211"/>
      <c r="BR140" s="211"/>
      <c r="BS140" s="211"/>
      <c r="BT140" s="211"/>
      <c r="BU140" s="212"/>
      <c r="BV140" s="210"/>
      <c r="BW140" s="211"/>
      <c r="BX140" s="211"/>
      <c r="BY140" s="211"/>
      <c r="BZ140" s="211"/>
      <c r="CA140" s="211"/>
      <c r="CB140" s="212"/>
    </row>
    <row r="141" spans="2:80" ht="15.75">
      <c r="B141" s="201"/>
      <c r="C141" s="202"/>
      <c r="D141" s="202"/>
      <c r="E141" s="203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210"/>
      <c r="AB141" s="211"/>
      <c r="AC141" s="211"/>
      <c r="AD141" s="211"/>
      <c r="AE141" s="211"/>
      <c r="AF141" s="211"/>
      <c r="AG141" s="212"/>
      <c r="AH141" s="210"/>
      <c r="AI141" s="211"/>
      <c r="AJ141" s="211"/>
      <c r="AK141" s="211"/>
      <c r="AL141" s="211"/>
      <c r="AM141" s="211"/>
      <c r="AN141" s="212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210"/>
      <c r="BI141" s="211"/>
      <c r="BJ141" s="211"/>
      <c r="BK141" s="211"/>
      <c r="BL141" s="211"/>
      <c r="BM141" s="211"/>
      <c r="BN141" s="212"/>
      <c r="BO141" s="210"/>
      <c r="BP141" s="211"/>
      <c r="BQ141" s="211"/>
      <c r="BR141" s="211"/>
      <c r="BS141" s="211"/>
      <c r="BT141" s="211"/>
      <c r="BU141" s="212"/>
      <c r="BV141" s="210"/>
      <c r="BW141" s="211"/>
      <c r="BX141" s="211"/>
      <c r="BY141" s="211"/>
      <c r="BZ141" s="211"/>
      <c r="CA141" s="211"/>
      <c r="CB141" s="212"/>
    </row>
    <row r="142" spans="2:80" ht="15.75">
      <c r="B142" s="201"/>
      <c r="C142" s="202"/>
      <c r="D142" s="202"/>
      <c r="E142" s="203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210"/>
      <c r="AB142" s="211"/>
      <c r="AC142" s="211"/>
      <c r="AD142" s="211"/>
      <c r="AE142" s="211"/>
      <c r="AF142" s="211"/>
      <c r="AG142" s="212"/>
      <c r="AH142" s="210"/>
      <c r="AI142" s="211"/>
      <c r="AJ142" s="211"/>
      <c r="AK142" s="211"/>
      <c r="AL142" s="211"/>
      <c r="AM142" s="211"/>
      <c r="AN142" s="212"/>
      <c r="AO142" s="190"/>
      <c r="AP142" s="190"/>
      <c r="AQ142" s="190"/>
      <c r="AR142" s="190"/>
      <c r="AS142" s="190"/>
      <c r="AT142" s="190"/>
      <c r="AU142" s="190"/>
      <c r="AV142" s="190"/>
      <c r="AW142" s="190"/>
      <c r="AX142" s="190"/>
      <c r="AY142" s="190"/>
      <c r="AZ142" s="190"/>
      <c r="BA142" s="190"/>
      <c r="BB142" s="190"/>
      <c r="BC142" s="190"/>
      <c r="BD142" s="190"/>
      <c r="BE142" s="190"/>
      <c r="BF142" s="190"/>
      <c r="BG142" s="190"/>
      <c r="BH142" s="210"/>
      <c r="BI142" s="211"/>
      <c r="BJ142" s="211"/>
      <c r="BK142" s="211"/>
      <c r="BL142" s="211"/>
      <c r="BM142" s="211"/>
      <c r="BN142" s="212"/>
      <c r="BO142" s="210"/>
      <c r="BP142" s="211"/>
      <c r="BQ142" s="211"/>
      <c r="BR142" s="211"/>
      <c r="BS142" s="211"/>
      <c r="BT142" s="211"/>
      <c r="BU142" s="212"/>
      <c r="BV142" s="210"/>
      <c r="BW142" s="211"/>
      <c r="BX142" s="211"/>
      <c r="BY142" s="211"/>
      <c r="BZ142" s="211"/>
      <c r="CA142" s="211"/>
      <c r="CB142" s="212"/>
    </row>
    <row r="143" spans="2:80" ht="15.75">
      <c r="B143" s="201"/>
      <c r="C143" s="202"/>
      <c r="D143" s="202"/>
      <c r="E143" s="203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217"/>
      <c r="AB143" s="218"/>
      <c r="AC143" s="218"/>
      <c r="AD143" s="218"/>
      <c r="AE143" s="218"/>
      <c r="AF143" s="218"/>
      <c r="AG143" s="219"/>
      <c r="AH143" s="217"/>
      <c r="AI143" s="218"/>
      <c r="AJ143" s="218"/>
      <c r="AK143" s="218"/>
      <c r="AL143" s="218"/>
      <c r="AM143" s="218"/>
      <c r="AN143" s="219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217"/>
      <c r="BI143" s="218"/>
      <c r="BJ143" s="218"/>
      <c r="BK143" s="218"/>
      <c r="BL143" s="218"/>
      <c r="BM143" s="218"/>
      <c r="BN143" s="219"/>
      <c r="BO143" s="217"/>
      <c r="BP143" s="218"/>
      <c r="BQ143" s="218"/>
      <c r="BR143" s="218"/>
      <c r="BS143" s="218"/>
      <c r="BT143" s="218"/>
      <c r="BU143" s="219"/>
      <c r="BV143" s="217"/>
      <c r="BW143" s="218"/>
      <c r="BX143" s="218"/>
      <c r="BY143" s="218"/>
      <c r="BZ143" s="218"/>
      <c r="CA143" s="218"/>
      <c r="CB143" s="219"/>
    </row>
    <row r="144" spans="2:80" ht="34.5" customHeight="1">
      <c r="B144" s="204"/>
      <c r="C144" s="205"/>
      <c r="D144" s="205"/>
      <c r="E144" s="206"/>
      <c r="F144" s="220" t="s">
        <v>15</v>
      </c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2"/>
      <c r="AA144" s="220" t="s">
        <v>15</v>
      </c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2"/>
      <c r="AO144" s="216" t="s">
        <v>15</v>
      </c>
      <c r="AP144" s="216"/>
      <c r="AQ144" s="216"/>
      <c r="AR144" s="216"/>
      <c r="AS144" s="216"/>
      <c r="AT144" s="216"/>
      <c r="AU144" s="216"/>
      <c r="AV144" s="216" t="s">
        <v>18</v>
      </c>
      <c r="AW144" s="216"/>
      <c r="AX144" s="216"/>
      <c r="AY144" s="216"/>
      <c r="AZ144" s="216"/>
      <c r="BA144" s="216"/>
      <c r="BB144" s="216"/>
      <c r="BC144" s="190" t="s">
        <v>19</v>
      </c>
      <c r="BD144" s="190"/>
      <c r="BE144" s="190"/>
      <c r="BF144" s="190"/>
      <c r="BG144" s="190"/>
      <c r="BH144" s="220" t="s">
        <v>20</v>
      </c>
      <c r="BI144" s="221"/>
      <c r="BJ144" s="221"/>
      <c r="BK144" s="221"/>
      <c r="BL144" s="221"/>
      <c r="BM144" s="221"/>
      <c r="BN144" s="222"/>
      <c r="BO144" s="220" t="s">
        <v>21</v>
      </c>
      <c r="BP144" s="221"/>
      <c r="BQ144" s="221"/>
      <c r="BR144" s="221"/>
      <c r="BS144" s="221"/>
      <c r="BT144" s="221"/>
      <c r="BU144" s="222"/>
      <c r="BV144" s="220" t="s">
        <v>22</v>
      </c>
      <c r="BW144" s="221"/>
      <c r="BX144" s="221"/>
      <c r="BY144" s="221"/>
      <c r="BZ144" s="221"/>
      <c r="CA144" s="221"/>
      <c r="CB144" s="222"/>
    </row>
    <row r="145" spans="2:80" ht="15.75">
      <c r="B145" s="173">
        <v>1</v>
      </c>
      <c r="C145" s="174"/>
      <c r="D145" s="174"/>
      <c r="E145" s="175"/>
      <c r="F145" s="173">
        <v>2</v>
      </c>
      <c r="G145" s="174"/>
      <c r="H145" s="174"/>
      <c r="I145" s="174"/>
      <c r="J145" s="174"/>
      <c r="K145" s="174"/>
      <c r="L145" s="175"/>
      <c r="M145" s="173">
        <v>3</v>
      </c>
      <c r="N145" s="174"/>
      <c r="O145" s="174"/>
      <c r="P145" s="174"/>
      <c r="Q145" s="174"/>
      <c r="R145" s="174"/>
      <c r="S145" s="175"/>
      <c r="T145" s="173">
        <v>4</v>
      </c>
      <c r="U145" s="174"/>
      <c r="V145" s="174"/>
      <c r="W145" s="174"/>
      <c r="X145" s="174"/>
      <c r="Y145" s="174"/>
      <c r="Z145" s="175"/>
      <c r="AA145" s="173">
        <v>5</v>
      </c>
      <c r="AB145" s="174"/>
      <c r="AC145" s="174"/>
      <c r="AD145" s="174"/>
      <c r="AE145" s="174"/>
      <c r="AF145" s="174"/>
      <c r="AG145" s="175"/>
      <c r="AH145" s="173">
        <v>6</v>
      </c>
      <c r="AI145" s="174"/>
      <c r="AJ145" s="174"/>
      <c r="AK145" s="174"/>
      <c r="AL145" s="174"/>
      <c r="AM145" s="174"/>
      <c r="AN145" s="175"/>
      <c r="AO145" s="173">
        <v>7</v>
      </c>
      <c r="AP145" s="174"/>
      <c r="AQ145" s="174"/>
      <c r="AR145" s="174"/>
      <c r="AS145" s="174"/>
      <c r="AT145" s="174"/>
      <c r="AU145" s="175"/>
      <c r="AV145" s="173">
        <v>8</v>
      </c>
      <c r="AW145" s="174"/>
      <c r="AX145" s="174"/>
      <c r="AY145" s="174"/>
      <c r="AZ145" s="174"/>
      <c r="BA145" s="174"/>
      <c r="BB145" s="175"/>
      <c r="BC145" s="173">
        <v>9</v>
      </c>
      <c r="BD145" s="174"/>
      <c r="BE145" s="174"/>
      <c r="BF145" s="174"/>
      <c r="BG145" s="175"/>
      <c r="BH145" s="173">
        <v>10</v>
      </c>
      <c r="BI145" s="174"/>
      <c r="BJ145" s="174"/>
      <c r="BK145" s="174"/>
      <c r="BL145" s="174"/>
      <c r="BM145" s="174"/>
      <c r="BN145" s="175"/>
      <c r="BO145" s="173">
        <v>11</v>
      </c>
      <c r="BP145" s="174"/>
      <c r="BQ145" s="174"/>
      <c r="BR145" s="174"/>
      <c r="BS145" s="174"/>
      <c r="BT145" s="174"/>
      <c r="BU145" s="175"/>
      <c r="BV145" s="173">
        <v>12</v>
      </c>
      <c r="BW145" s="174"/>
      <c r="BX145" s="174"/>
      <c r="BY145" s="174"/>
      <c r="BZ145" s="174"/>
      <c r="CA145" s="174"/>
      <c r="CB145" s="175"/>
    </row>
    <row r="146" spans="2:80" ht="75.75" customHeight="1">
      <c r="B146" s="158" t="s">
        <v>132</v>
      </c>
      <c r="C146" s="176"/>
      <c r="D146" s="176"/>
      <c r="E146" s="177"/>
      <c r="F146" s="178" t="s">
        <v>66</v>
      </c>
      <c r="G146" s="179"/>
      <c r="H146" s="179"/>
      <c r="I146" s="179"/>
      <c r="J146" s="179"/>
      <c r="K146" s="179"/>
      <c r="L146" s="179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2"/>
      <c r="AA146" s="178" t="s">
        <v>64</v>
      </c>
      <c r="AB146" s="179"/>
      <c r="AC146" s="179"/>
      <c r="AD146" s="179"/>
      <c r="AE146" s="179"/>
      <c r="AF146" s="179"/>
      <c r="AG146" s="179"/>
      <c r="AH146" s="181"/>
      <c r="AI146" s="181"/>
      <c r="AJ146" s="181"/>
      <c r="AK146" s="181"/>
      <c r="AL146" s="181"/>
      <c r="AM146" s="181"/>
      <c r="AN146" s="182"/>
      <c r="AO146" s="178" t="s">
        <v>62</v>
      </c>
      <c r="AP146" s="179"/>
      <c r="AQ146" s="179"/>
      <c r="AR146" s="179"/>
      <c r="AS146" s="179"/>
      <c r="AT146" s="179"/>
      <c r="AU146" s="180"/>
      <c r="AV146" s="178" t="s">
        <v>65</v>
      </c>
      <c r="AW146" s="179"/>
      <c r="AX146" s="179"/>
      <c r="AY146" s="179"/>
      <c r="AZ146" s="179"/>
      <c r="BA146" s="179"/>
      <c r="BB146" s="180"/>
      <c r="BC146" s="178">
        <v>744</v>
      </c>
      <c r="BD146" s="179"/>
      <c r="BE146" s="179"/>
      <c r="BF146" s="179"/>
      <c r="BG146" s="180"/>
      <c r="BH146" s="178">
        <v>100</v>
      </c>
      <c r="BI146" s="179"/>
      <c r="BJ146" s="179"/>
      <c r="BK146" s="179"/>
      <c r="BL146" s="179"/>
      <c r="BM146" s="179"/>
      <c r="BN146" s="180"/>
      <c r="BO146" s="178">
        <v>100</v>
      </c>
      <c r="BP146" s="179"/>
      <c r="BQ146" s="179"/>
      <c r="BR146" s="179"/>
      <c r="BS146" s="179"/>
      <c r="BT146" s="179"/>
      <c r="BU146" s="180"/>
      <c r="BV146" s="178">
        <v>100</v>
      </c>
      <c r="BW146" s="179"/>
      <c r="BX146" s="179"/>
      <c r="BY146" s="179"/>
      <c r="BZ146" s="179"/>
      <c r="CA146" s="179"/>
      <c r="CB146" s="180"/>
    </row>
    <row r="147" spans="2:80" ht="15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:80" ht="31.5" customHeight="1">
      <c r="B148" s="213" t="s">
        <v>155</v>
      </c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  <c r="BI148" s="213"/>
      <c r="BJ148" s="213"/>
      <c r="BK148" s="213"/>
      <c r="BL148" s="213"/>
      <c r="BM148" s="213"/>
      <c r="BN148" s="213"/>
      <c r="BO148" s="213"/>
      <c r="BP148" s="213"/>
      <c r="BQ148" s="213"/>
      <c r="BR148" s="213"/>
      <c r="BS148" s="213"/>
      <c r="BT148" s="213"/>
      <c r="BU148" s="213"/>
      <c r="BV148" s="213"/>
      <c r="BW148" s="213"/>
      <c r="BX148" s="213"/>
      <c r="BY148" s="213"/>
      <c r="BZ148" s="213"/>
      <c r="CA148" s="213"/>
      <c r="CB148" s="213"/>
    </row>
    <row r="150" spans="2:80" ht="15.75">
      <c r="B150" s="172" t="s">
        <v>23</v>
      </c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</row>
    <row r="152" spans="2:80" ht="15.75" customHeight="1">
      <c r="B152" s="198" t="s">
        <v>13</v>
      </c>
      <c r="C152" s="199"/>
      <c r="D152" s="199"/>
      <c r="E152" s="200"/>
      <c r="F152" s="190" t="s">
        <v>14</v>
      </c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207" t="s">
        <v>16</v>
      </c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9"/>
      <c r="AO152" s="207" t="s">
        <v>135</v>
      </c>
      <c r="AP152" s="208"/>
      <c r="AQ152" s="208"/>
      <c r="AR152" s="208"/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190" t="s">
        <v>24</v>
      </c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207" t="s">
        <v>109</v>
      </c>
      <c r="BR152" s="208"/>
      <c r="BS152" s="208"/>
      <c r="BT152" s="208"/>
      <c r="BU152" s="208"/>
      <c r="BV152" s="208"/>
      <c r="BW152" s="208"/>
      <c r="BX152" s="208"/>
      <c r="BY152" s="208"/>
      <c r="BZ152" s="208"/>
      <c r="CA152" s="208"/>
      <c r="CB152" s="209"/>
    </row>
    <row r="153" spans="2:80" ht="15.75">
      <c r="B153" s="201"/>
      <c r="C153" s="202"/>
      <c r="D153" s="202"/>
      <c r="E153" s="203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210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2"/>
      <c r="AO153" s="210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210"/>
      <c r="BR153" s="211"/>
      <c r="BS153" s="211"/>
      <c r="BT153" s="211"/>
      <c r="BU153" s="211"/>
      <c r="BV153" s="211"/>
      <c r="BW153" s="211"/>
      <c r="BX153" s="211"/>
      <c r="BY153" s="211"/>
      <c r="BZ153" s="211"/>
      <c r="CA153" s="211"/>
      <c r="CB153" s="212"/>
    </row>
    <row r="154" spans="2:80" ht="63.75" customHeight="1">
      <c r="B154" s="201"/>
      <c r="C154" s="202"/>
      <c r="D154" s="202"/>
      <c r="E154" s="203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217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  <c r="AN154" s="219"/>
      <c r="AO154" s="217"/>
      <c r="AP154" s="218"/>
      <c r="AQ154" s="218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18"/>
      <c r="BD154" s="218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217"/>
      <c r="BR154" s="218"/>
      <c r="BS154" s="218"/>
      <c r="BT154" s="218"/>
      <c r="BU154" s="218"/>
      <c r="BV154" s="218"/>
      <c r="BW154" s="218"/>
      <c r="BX154" s="218"/>
      <c r="BY154" s="218"/>
      <c r="BZ154" s="218"/>
      <c r="CA154" s="218"/>
      <c r="CB154" s="219"/>
    </row>
    <row r="155" spans="2:84" ht="15.75" customHeight="1">
      <c r="B155" s="201"/>
      <c r="C155" s="202"/>
      <c r="D155" s="202"/>
      <c r="E155" s="203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207"/>
      <c r="AB155" s="208"/>
      <c r="AC155" s="208"/>
      <c r="AD155" s="208"/>
      <c r="AE155" s="208"/>
      <c r="AF155" s="208"/>
      <c r="AG155" s="209"/>
      <c r="AH155" s="207"/>
      <c r="AI155" s="208"/>
      <c r="AJ155" s="208"/>
      <c r="AK155" s="208"/>
      <c r="AL155" s="208"/>
      <c r="AM155" s="208"/>
      <c r="AN155" s="209"/>
      <c r="AO155" s="190"/>
      <c r="AP155" s="190"/>
      <c r="AQ155" s="190"/>
      <c r="AR155" s="190"/>
      <c r="AS155" s="190"/>
      <c r="AT155" s="190"/>
      <c r="AU155" s="190" t="s">
        <v>17</v>
      </c>
      <c r="AV155" s="190"/>
      <c r="AW155" s="190"/>
      <c r="AX155" s="190"/>
      <c r="AY155" s="190"/>
      <c r="AZ155" s="190"/>
      <c r="BA155" s="190"/>
      <c r="BB155" s="190"/>
      <c r="BC155" s="190"/>
      <c r="BD155" s="178"/>
      <c r="BE155" s="207">
        <v>2018</v>
      </c>
      <c r="BF155" s="208"/>
      <c r="BG155" s="208"/>
      <c r="BH155" s="209"/>
      <c r="BI155" s="207">
        <v>2019</v>
      </c>
      <c r="BJ155" s="208"/>
      <c r="BK155" s="208"/>
      <c r="BL155" s="209"/>
      <c r="BM155" s="207">
        <v>2020</v>
      </c>
      <c r="BN155" s="208"/>
      <c r="BO155" s="208"/>
      <c r="BP155" s="209"/>
      <c r="BQ155" s="207">
        <v>2018</v>
      </c>
      <c r="BR155" s="208"/>
      <c r="BS155" s="208"/>
      <c r="BT155" s="209"/>
      <c r="BU155" s="207">
        <v>2019</v>
      </c>
      <c r="BV155" s="208"/>
      <c r="BW155" s="208"/>
      <c r="BX155" s="209"/>
      <c r="BY155" s="207">
        <v>2020</v>
      </c>
      <c r="BZ155" s="208"/>
      <c r="CA155" s="208"/>
      <c r="CB155" s="209"/>
      <c r="CD155" s="299" t="s">
        <v>265</v>
      </c>
      <c r="CE155" s="299" t="s">
        <v>266</v>
      </c>
      <c r="CF155" s="299" t="s">
        <v>270</v>
      </c>
    </row>
    <row r="156" spans="2:84" ht="34.5" customHeight="1">
      <c r="B156" s="201"/>
      <c r="C156" s="202"/>
      <c r="D156" s="202"/>
      <c r="E156" s="203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210"/>
      <c r="AB156" s="211"/>
      <c r="AC156" s="211"/>
      <c r="AD156" s="211"/>
      <c r="AE156" s="211"/>
      <c r="AF156" s="211"/>
      <c r="AG156" s="212"/>
      <c r="AH156" s="210"/>
      <c r="AI156" s="211"/>
      <c r="AJ156" s="211"/>
      <c r="AK156" s="211"/>
      <c r="AL156" s="211"/>
      <c r="AM156" s="211"/>
      <c r="AN156" s="212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78"/>
      <c r="BE156" s="210"/>
      <c r="BF156" s="211"/>
      <c r="BG156" s="211"/>
      <c r="BH156" s="212"/>
      <c r="BI156" s="210"/>
      <c r="BJ156" s="211"/>
      <c r="BK156" s="211"/>
      <c r="BL156" s="212"/>
      <c r="BM156" s="210"/>
      <c r="BN156" s="211"/>
      <c r="BO156" s="211"/>
      <c r="BP156" s="212"/>
      <c r="BQ156" s="210"/>
      <c r="BR156" s="211"/>
      <c r="BS156" s="211"/>
      <c r="BT156" s="212"/>
      <c r="BU156" s="210"/>
      <c r="BV156" s="211"/>
      <c r="BW156" s="211"/>
      <c r="BX156" s="212"/>
      <c r="BY156" s="210"/>
      <c r="BZ156" s="211"/>
      <c r="CA156" s="211"/>
      <c r="CB156" s="212"/>
      <c r="CD156" s="300"/>
      <c r="CE156" s="300"/>
      <c r="CF156" s="300"/>
    </row>
    <row r="157" spans="2:84" ht="15.75">
      <c r="B157" s="201"/>
      <c r="C157" s="202"/>
      <c r="D157" s="202"/>
      <c r="E157" s="203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210"/>
      <c r="AB157" s="211"/>
      <c r="AC157" s="211"/>
      <c r="AD157" s="211"/>
      <c r="AE157" s="211"/>
      <c r="AF157" s="211"/>
      <c r="AG157" s="212"/>
      <c r="AH157" s="210"/>
      <c r="AI157" s="211"/>
      <c r="AJ157" s="211"/>
      <c r="AK157" s="211"/>
      <c r="AL157" s="211"/>
      <c r="AM157" s="211"/>
      <c r="AN157" s="212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78"/>
      <c r="BE157" s="216" t="s">
        <v>20</v>
      </c>
      <c r="BF157" s="216"/>
      <c r="BG157" s="216"/>
      <c r="BH157" s="216"/>
      <c r="BI157" s="216" t="s">
        <v>25</v>
      </c>
      <c r="BJ157" s="216"/>
      <c r="BK157" s="216"/>
      <c r="BL157" s="216"/>
      <c r="BM157" s="216" t="s">
        <v>26</v>
      </c>
      <c r="BN157" s="216"/>
      <c r="BO157" s="216"/>
      <c r="BP157" s="216"/>
      <c r="BQ157" s="216" t="s">
        <v>20</v>
      </c>
      <c r="BR157" s="216"/>
      <c r="BS157" s="216"/>
      <c r="BT157" s="216"/>
      <c r="BU157" s="216" t="s">
        <v>25</v>
      </c>
      <c r="BV157" s="216"/>
      <c r="BW157" s="216"/>
      <c r="BX157" s="216"/>
      <c r="BY157" s="216" t="s">
        <v>26</v>
      </c>
      <c r="BZ157" s="216"/>
      <c r="CA157" s="216"/>
      <c r="CB157" s="216"/>
      <c r="CD157" s="300"/>
      <c r="CE157" s="300"/>
      <c r="CF157" s="300"/>
    </row>
    <row r="158" spans="2:84" ht="15.75">
      <c r="B158" s="201"/>
      <c r="C158" s="202"/>
      <c r="D158" s="202"/>
      <c r="E158" s="203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210"/>
      <c r="AB158" s="211"/>
      <c r="AC158" s="211"/>
      <c r="AD158" s="211"/>
      <c r="AE158" s="211"/>
      <c r="AF158" s="211"/>
      <c r="AG158" s="212"/>
      <c r="AH158" s="210"/>
      <c r="AI158" s="211"/>
      <c r="AJ158" s="211"/>
      <c r="AK158" s="211"/>
      <c r="AL158" s="211"/>
      <c r="AM158" s="211"/>
      <c r="AN158" s="212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78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216"/>
      <c r="CD158" s="300"/>
      <c r="CE158" s="300"/>
      <c r="CF158" s="300"/>
    </row>
    <row r="159" spans="2:84" ht="15.75">
      <c r="B159" s="201"/>
      <c r="C159" s="202"/>
      <c r="D159" s="202"/>
      <c r="E159" s="203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217"/>
      <c r="AB159" s="218"/>
      <c r="AC159" s="218"/>
      <c r="AD159" s="218"/>
      <c r="AE159" s="218"/>
      <c r="AF159" s="218"/>
      <c r="AG159" s="219"/>
      <c r="AH159" s="217"/>
      <c r="AI159" s="218"/>
      <c r="AJ159" s="218"/>
      <c r="AK159" s="218"/>
      <c r="AL159" s="218"/>
      <c r="AM159" s="218"/>
      <c r="AN159" s="219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78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6"/>
      <c r="CD159" s="300"/>
      <c r="CE159" s="300"/>
      <c r="CF159" s="300"/>
    </row>
    <row r="160" spans="2:84" ht="22.5" customHeight="1">
      <c r="B160" s="204"/>
      <c r="C160" s="205"/>
      <c r="D160" s="205"/>
      <c r="E160" s="206"/>
      <c r="F160" s="220" t="s">
        <v>15</v>
      </c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2"/>
      <c r="AA160" s="220" t="s">
        <v>15</v>
      </c>
      <c r="AB160" s="221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  <c r="AM160" s="221"/>
      <c r="AN160" s="222"/>
      <c r="AO160" s="216" t="s">
        <v>15</v>
      </c>
      <c r="AP160" s="216"/>
      <c r="AQ160" s="216"/>
      <c r="AR160" s="216"/>
      <c r="AS160" s="216"/>
      <c r="AT160" s="216"/>
      <c r="AU160" s="216" t="s">
        <v>18</v>
      </c>
      <c r="AV160" s="216"/>
      <c r="AW160" s="216"/>
      <c r="AX160" s="216"/>
      <c r="AY160" s="216"/>
      <c r="AZ160" s="216"/>
      <c r="BA160" s="190" t="s">
        <v>19</v>
      </c>
      <c r="BB160" s="190"/>
      <c r="BC160" s="190"/>
      <c r="BD160" s="178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  <c r="BZ160" s="216"/>
      <c r="CA160" s="216"/>
      <c r="CB160" s="216"/>
      <c r="CD160" s="300"/>
      <c r="CE160" s="300"/>
      <c r="CF160" s="300"/>
    </row>
    <row r="161" spans="2:84" ht="15.75">
      <c r="B161" s="173">
        <v>1</v>
      </c>
      <c r="C161" s="174"/>
      <c r="D161" s="174"/>
      <c r="E161" s="175"/>
      <c r="F161" s="173">
        <v>2</v>
      </c>
      <c r="G161" s="174"/>
      <c r="H161" s="174"/>
      <c r="I161" s="174"/>
      <c r="J161" s="174"/>
      <c r="K161" s="174"/>
      <c r="L161" s="175"/>
      <c r="M161" s="173">
        <v>3</v>
      </c>
      <c r="N161" s="174"/>
      <c r="O161" s="174"/>
      <c r="P161" s="174"/>
      <c r="Q161" s="174"/>
      <c r="R161" s="174"/>
      <c r="S161" s="175"/>
      <c r="T161" s="173">
        <v>4</v>
      </c>
      <c r="U161" s="174"/>
      <c r="V161" s="174"/>
      <c r="W161" s="174"/>
      <c r="X161" s="174"/>
      <c r="Y161" s="174"/>
      <c r="Z161" s="175"/>
      <c r="AA161" s="173">
        <v>5</v>
      </c>
      <c r="AB161" s="174"/>
      <c r="AC161" s="174"/>
      <c r="AD161" s="174"/>
      <c r="AE161" s="174"/>
      <c r="AF161" s="174"/>
      <c r="AG161" s="175"/>
      <c r="AH161" s="173">
        <v>6</v>
      </c>
      <c r="AI161" s="174"/>
      <c r="AJ161" s="174"/>
      <c r="AK161" s="174"/>
      <c r="AL161" s="174"/>
      <c r="AM161" s="174"/>
      <c r="AN161" s="175"/>
      <c r="AO161" s="191">
        <v>7</v>
      </c>
      <c r="AP161" s="191"/>
      <c r="AQ161" s="191"/>
      <c r="AR161" s="191"/>
      <c r="AS161" s="191"/>
      <c r="AT161" s="191"/>
      <c r="AU161" s="191">
        <v>8</v>
      </c>
      <c r="AV161" s="191"/>
      <c r="AW161" s="191"/>
      <c r="AX161" s="191"/>
      <c r="AY161" s="191"/>
      <c r="AZ161" s="191"/>
      <c r="BA161" s="191">
        <v>9</v>
      </c>
      <c r="BB161" s="191"/>
      <c r="BC161" s="191"/>
      <c r="BD161" s="191"/>
      <c r="BE161" s="191">
        <v>10</v>
      </c>
      <c r="BF161" s="191"/>
      <c r="BG161" s="191"/>
      <c r="BH161" s="191"/>
      <c r="BI161" s="191">
        <v>11</v>
      </c>
      <c r="BJ161" s="191"/>
      <c r="BK161" s="191"/>
      <c r="BL161" s="191"/>
      <c r="BM161" s="191">
        <v>12</v>
      </c>
      <c r="BN161" s="191"/>
      <c r="BO161" s="191"/>
      <c r="BP161" s="191"/>
      <c r="BQ161" s="191">
        <v>13</v>
      </c>
      <c r="BR161" s="191"/>
      <c r="BS161" s="191"/>
      <c r="BT161" s="191"/>
      <c r="BU161" s="191">
        <v>14</v>
      </c>
      <c r="BV161" s="191"/>
      <c r="BW161" s="191"/>
      <c r="BX161" s="191"/>
      <c r="BY161" s="191">
        <v>15</v>
      </c>
      <c r="BZ161" s="191"/>
      <c r="CA161" s="191"/>
      <c r="CB161" s="191"/>
      <c r="CD161" s="300"/>
      <c r="CE161" s="300"/>
      <c r="CF161" s="300"/>
    </row>
    <row r="162" spans="2:88" ht="103.5" customHeight="1">
      <c r="B162" s="193" t="s">
        <v>132</v>
      </c>
      <c r="C162" s="194"/>
      <c r="D162" s="194"/>
      <c r="E162" s="195"/>
      <c r="F162" s="183" t="s">
        <v>96</v>
      </c>
      <c r="G162" s="184"/>
      <c r="H162" s="184"/>
      <c r="I162" s="184"/>
      <c r="J162" s="184"/>
      <c r="K162" s="184"/>
      <c r="L162" s="184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6"/>
      <c r="AA162" s="183" t="s">
        <v>64</v>
      </c>
      <c r="AB162" s="184"/>
      <c r="AC162" s="184"/>
      <c r="AD162" s="184"/>
      <c r="AE162" s="184"/>
      <c r="AF162" s="184"/>
      <c r="AG162" s="184"/>
      <c r="AH162" s="185"/>
      <c r="AI162" s="185"/>
      <c r="AJ162" s="185"/>
      <c r="AK162" s="185"/>
      <c r="AL162" s="185"/>
      <c r="AM162" s="185"/>
      <c r="AN162" s="186"/>
      <c r="AO162" s="164" t="s">
        <v>71</v>
      </c>
      <c r="AP162" s="165"/>
      <c r="AQ162" s="165"/>
      <c r="AR162" s="165"/>
      <c r="AS162" s="165"/>
      <c r="AT162" s="166"/>
      <c r="AU162" s="164" t="s">
        <v>72</v>
      </c>
      <c r="AV162" s="165"/>
      <c r="AW162" s="165"/>
      <c r="AX162" s="165"/>
      <c r="AY162" s="165"/>
      <c r="AZ162" s="166"/>
      <c r="BA162" s="164">
        <v>792</v>
      </c>
      <c r="BB162" s="165"/>
      <c r="BC162" s="165"/>
      <c r="BD162" s="166"/>
      <c r="BE162" s="164" t="e">
        <f>SUM(#REF!)</f>
        <v>#REF!</v>
      </c>
      <c r="BF162" s="165"/>
      <c r="BG162" s="165"/>
      <c r="BH162" s="166"/>
      <c r="BI162" s="164">
        <v>60</v>
      </c>
      <c r="BJ162" s="165"/>
      <c r="BK162" s="165"/>
      <c r="BL162" s="166"/>
      <c r="BM162" s="164">
        <v>60</v>
      </c>
      <c r="BN162" s="165"/>
      <c r="BO162" s="165"/>
      <c r="BP162" s="166"/>
      <c r="BQ162" s="158" t="s">
        <v>119</v>
      </c>
      <c r="BR162" s="159"/>
      <c r="BS162" s="159"/>
      <c r="BT162" s="160"/>
      <c r="BU162" s="158" t="s">
        <v>119</v>
      </c>
      <c r="BV162" s="159"/>
      <c r="BW162" s="159"/>
      <c r="BX162" s="160"/>
      <c r="BY162" s="158" t="s">
        <v>119</v>
      </c>
      <c r="BZ162" s="159"/>
      <c r="CA162" s="159"/>
      <c r="CB162" s="160"/>
      <c r="CD162" s="3">
        <v>232</v>
      </c>
      <c r="CE162" s="3">
        <v>2</v>
      </c>
      <c r="CF162" s="3">
        <f aca="true" t="shared" si="3" ref="CF162:CF168">CD162*CE162</f>
        <v>464</v>
      </c>
      <c r="CH162" s="3" t="e">
        <f>BE162*250</f>
        <v>#REF!</v>
      </c>
      <c r="CJ162" s="21" t="e">
        <f>BQ162*BE162</f>
        <v>#REF!</v>
      </c>
    </row>
    <row r="163" spans="2:88" ht="83.25" customHeight="1">
      <c r="B163" s="193" t="s">
        <v>132</v>
      </c>
      <c r="C163" s="194"/>
      <c r="D163" s="194"/>
      <c r="E163" s="195"/>
      <c r="F163" s="183" t="s">
        <v>97</v>
      </c>
      <c r="G163" s="184"/>
      <c r="H163" s="184"/>
      <c r="I163" s="184"/>
      <c r="J163" s="184"/>
      <c r="K163" s="184"/>
      <c r="L163" s="184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6"/>
      <c r="AA163" s="183" t="s">
        <v>64</v>
      </c>
      <c r="AB163" s="184"/>
      <c r="AC163" s="184"/>
      <c r="AD163" s="184"/>
      <c r="AE163" s="184"/>
      <c r="AF163" s="184"/>
      <c r="AG163" s="184"/>
      <c r="AH163" s="185"/>
      <c r="AI163" s="185"/>
      <c r="AJ163" s="185"/>
      <c r="AK163" s="185"/>
      <c r="AL163" s="185"/>
      <c r="AM163" s="185"/>
      <c r="AN163" s="186"/>
      <c r="AO163" s="164" t="s">
        <v>71</v>
      </c>
      <c r="AP163" s="165"/>
      <c r="AQ163" s="165"/>
      <c r="AR163" s="165"/>
      <c r="AS163" s="165"/>
      <c r="AT163" s="166"/>
      <c r="AU163" s="164" t="s">
        <v>72</v>
      </c>
      <c r="AV163" s="165"/>
      <c r="AW163" s="165"/>
      <c r="AX163" s="165"/>
      <c r="AY163" s="165"/>
      <c r="AZ163" s="166"/>
      <c r="BA163" s="164">
        <v>792</v>
      </c>
      <c r="BB163" s="165"/>
      <c r="BC163" s="165"/>
      <c r="BD163" s="166"/>
      <c r="BE163" s="164" t="e">
        <f>SUM(#REF!)</f>
        <v>#REF!</v>
      </c>
      <c r="BF163" s="165"/>
      <c r="BG163" s="165"/>
      <c r="BH163" s="166"/>
      <c r="BI163" s="164">
        <v>30</v>
      </c>
      <c r="BJ163" s="165"/>
      <c r="BK163" s="165"/>
      <c r="BL163" s="166"/>
      <c r="BM163" s="164">
        <v>30</v>
      </c>
      <c r="BN163" s="165"/>
      <c r="BO163" s="165"/>
      <c r="BP163" s="166"/>
      <c r="BQ163" s="158" t="s">
        <v>120</v>
      </c>
      <c r="BR163" s="159"/>
      <c r="BS163" s="159"/>
      <c r="BT163" s="160"/>
      <c r="BU163" s="158" t="s">
        <v>120</v>
      </c>
      <c r="BV163" s="159"/>
      <c r="BW163" s="159"/>
      <c r="BX163" s="160"/>
      <c r="BY163" s="158" t="s">
        <v>120</v>
      </c>
      <c r="BZ163" s="159"/>
      <c r="CA163" s="159"/>
      <c r="CB163" s="160"/>
      <c r="CD163" s="3">
        <v>315</v>
      </c>
      <c r="CE163" s="3">
        <v>1</v>
      </c>
      <c r="CF163" s="3">
        <f t="shared" si="3"/>
        <v>315</v>
      </c>
      <c r="CH163" s="3" t="e">
        <f aca="true" t="shared" si="4" ref="CH163:CH168">BE163*250</f>
        <v>#REF!</v>
      </c>
      <c r="CJ163" s="3" t="e">
        <f aca="true" t="shared" si="5" ref="CJ163:CJ169">BQ163*BE163</f>
        <v>#REF!</v>
      </c>
    </row>
    <row r="164" spans="2:88" ht="64.5" customHeight="1">
      <c r="B164" s="193" t="s">
        <v>132</v>
      </c>
      <c r="C164" s="194"/>
      <c r="D164" s="194"/>
      <c r="E164" s="195"/>
      <c r="F164" s="183" t="s">
        <v>121</v>
      </c>
      <c r="G164" s="184"/>
      <c r="H164" s="184"/>
      <c r="I164" s="184"/>
      <c r="J164" s="184"/>
      <c r="K164" s="184"/>
      <c r="L164" s="184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6"/>
      <c r="AA164" s="183" t="s">
        <v>64</v>
      </c>
      <c r="AB164" s="184"/>
      <c r="AC164" s="184"/>
      <c r="AD164" s="184"/>
      <c r="AE164" s="184"/>
      <c r="AF164" s="184"/>
      <c r="AG164" s="184"/>
      <c r="AH164" s="185"/>
      <c r="AI164" s="185"/>
      <c r="AJ164" s="185"/>
      <c r="AK164" s="185"/>
      <c r="AL164" s="185"/>
      <c r="AM164" s="185"/>
      <c r="AN164" s="186"/>
      <c r="AO164" s="164" t="s">
        <v>71</v>
      </c>
      <c r="AP164" s="165"/>
      <c r="AQ164" s="165"/>
      <c r="AR164" s="165"/>
      <c r="AS164" s="165"/>
      <c r="AT164" s="166"/>
      <c r="AU164" s="164" t="s">
        <v>72</v>
      </c>
      <c r="AV164" s="165"/>
      <c r="AW164" s="165"/>
      <c r="AX164" s="165"/>
      <c r="AY164" s="165"/>
      <c r="AZ164" s="166"/>
      <c r="BA164" s="164">
        <v>792</v>
      </c>
      <c r="BB164" s="165"/>
      <c r="BC164" s="165"/>
      <c r="BD164" s="166"/>
      <c r="BE164" s="164" t="e">
        <f>SUM(#REF!)</f>
        <v>#REF!</v>
      </c>
      <c r="BF164" s="165"/>
      <c r="BG164" s="165"/>
      <c r="BH164" s="166"/>
      <c r="BI164" s="164">
        <v>90</v>
      </c>
      <c r="BJ164" s="165"/>
      <c r="BK164" s="165"/>
      <c r="BL164" s="166"/>
      <c r="BM164" s="164">
        <v>90</v>
      </c>
      <c r="BN164" s="165"/>
      <c r="BO164" s="165"/>
      <c r="BP164" s="166"/>
      <c r="BQ164" s="158" t="s">
        <v>120</v>
      </c>
      <c r="BR164" s="159"/>
      <c r="BS164" s="159"/>
      <c r="BT164" s="160"/>
      <c r="BU164" s="158" t="s">
        <v>120</v>
      </c>
      <c r="BV164" s="159"/>
      <c r="BW164" s="159"/>
      <c r="BX164" s="160"/>
      <c r="BY164" s="158" t="s">
        <v>120</v>
      </c>
      <c r="BZ164" s="159"/>
      <c r="CA164" s="159"/>
      <c r="CB164" s="160"/>
      <c r="CD164" s="3">
        <v>315</v>
      </c>
      <c r="CE164" s="3">
        <v>3</v>
      </c>
      <c r="CF164" s="3">
        <f t="shared" si="3"/>
        <v>945</v>
      </c>
      <c r="CH164" s="3" t="e">
        <f t="shared" si="4"/>
        <v>#REF!</v>
      </c>
      <c r="CJ164" s="3" t="e">
        <f t="shared" si="5"/>
        <v>#REF!</v>
      </c>
    </row>
    <row r="165" spans="2:88" ht="69" customHeight="1">
      <c r="B165" s="193" t="s">
        <v>132</v>
      </c>
      <c r="C165" s="194"/>
      <c r="D165" s="194"/>
      <c r="E165" s="195"/>
      <c r="F165" s="183" t="s">
        <v>98</v>
      </c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92"/>
      <c r="AA165" s="183" t="s">
        <v>64</v>
      </c>
      <c r="AB165" s="184"/>
      <c r="AC165" s="184"/>
      <c r="AD165" s="184"/>
      <c r="AE165" s="184"/>
      <c r="AF165" s="184"/>
      <c r="AG165" s="184"/>
      <c r="AH165" s="185"/>
      <c r="AI165" s="185"/>
      <c r="AJ165" s="185"/>
      <c r="AK165" s="185"/>
      <c r="AL165" s="185"/>
      <c r="AM165" s="185"/>
      <c r="AN165" s="186"/>
      <c r="AO165" s="164" t="s">
        <v>71</v>
      </c>
      <c r="AP165" s="165"/>
      <c r="AQ165" s="165"/>
      <c r="AR165" s="165"/>
      <c r="AS165" s="165"/>
      <c r="AT165" s="166"/>
      <c r="AU165" s="164" t="s">
        <v>72</v>
      </c>
      <c r="AV165" s="165"/>
      <c r="AW165" s="165"/>
      <c r="AX165" s="165"/>
      <c r="AY165" s="165"/>
      <c r="AZ165" s="166"/>
      <c r="BA165" s="164">
        <v>792</v>
      </c>
      <c r="BB165" s="165"/>
      <c r="BC165" s="165"/>
      <c r="BD165" s="166"/>
      <c r="BE165" s="164" t="e">
        <f>SUM(#REF!)</f>
        <v>#REF!</v>
      </c>
      <c r="BF165" s="165"/>
      <c r="BG165" s="165"/>
      <c r="BH165" s="166"/>
      <c r="BI165" s="164">
        <v>60</v>
      </c>
      <c r="BJ165" s="165"/>
      <c r="BK165" s="165"/>
      <c r="BL165" s="166"/>
      <c r="BM165" s="164">
        <v>60</v>
      </c>
      <c r="BN165" s="165"/>
      <c r="BO165" s="165"/>
      <c r="BP165" s="166"/>
      <c r="BQ165" s="158" t="s">
        <v>124</v>
      </c>
      <c r="BR165" s="159"/>
      <c r="BS165" s="159"/>
      <c r="BT165" s="160"/>
      <c r="BU165" s="158" t="s">
        <v>124</v>
      </c>
      <c r="BV165" s="159"/>
      <c r="BW165" s="159"/>
      <c r="BX165" s="160"/>
      <c r="BY165" s="158" t="s">
        <v>124</v>
      </c>
      <c r="BZ165" s="159"/>
      <c r="CA165" s="159"/>
      <c r="CB165" s="160"/>
      <c r="CD165" s="3">
        <v>268</v>
      </c>
      <c r="CE165" s="3">
        <v>1</v>
      </c>
      <c r="CF165" s="3">
        <f t="shared" si="3"/>
        <v>268</v>
      </c>
      <c r="CH165" s="3" t="e">
        <f t="shared" si="4"/>
        <v>#REF!</v>
      </c>
      <c r="CJ165" s="3" t="e">
        <f t="shared" si="5"/>
        <v>#REF!</v>
      </c>
    </row>
    <row r="166" spans="2:88" ht="72.75" customHeight="1">
      <c r="B166" s="193" t="s">
        <v>132</v>
      </c>
      <c r="C166" s="194"/>
      <c r="D166" s="194"/>
      <c r="E166" s="195"/>
      <c r="F166" s="183" t="s">
        <v>99</v>
      </c>
      <c r="G166" s="184"/>
      <c r="H166" s="184"/>
      <c r="I166" s="184"/>
      <c r="J166" s="184"/>
      <c r="K166" s="184"/>
      <c r="L166" s="184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6"/>
      <c r="AA166" s="183" t="s">
        <v>64</v>
      </c>
      <c r="AB166" s="184"/>
      <c r="AC166" s="184"/>
      <c r="AD166" s="184"/>
      <c r="AE166" s="184"/>
      <c r="AF166" s="184"/>
      <c r="AG166" s="184"/>
      <c r="AH166" s="185"/>
      <c r="AI166" s="185"/>
      <c r="AJ166" s="185"/>
      <c r="AK166" s="185"/>
      <c r="AL166" s="185"/>
      <c r="AM166" s="185"/>
      <c r="AN166" s="186"/>
      <c r="AO166" s="164" t="s">
        <v>71</v>
      </c>
      <c r="AP166" s="165"/>
      <c r="AQ166" s="165"/>
      <c r="AR166" s="165"/>
      <c r="AS166" s="165"/>
      <c r="AT166" s="166"/>
      <c r="AU166" s="164" t="s">
        <v>72</v>
      </c>
      <c r="AV166" s="165"/>
      <c r="AW166" s="165"/>
      <c r="AX166" s="165"/>
      <c r="AY166" s="165"/>
      <c r="AZ166" s="166"/>
      <c r="BA166" s="164">
        <v>792</v>
      </c>
      <c r="BB166" s="165"/>
      <c r="BC166" s="165"/>
      <c r="BD166" s="166"/>
      <c r="BE166" s="164" t="e">
        <f>SUM(#REF!)</f>
        <v>#REF!</v>
      </c>
      <c r="BF166" s="165"/>
      <c r="BG166" s="165"/>
      <c r="BH166" s="166"/>
      <c r="BI166" s="164">
        <v>30</v>
      </c>
      <c r="BJ166" s="165"/>
      <c r="BK166" s="165"/>
      <c r="BL166" s="166"/>
      <c r="BM166" s="164">
        <v>30</v>
      </c>
      <c r="BN166" s="165"/>
      <c r="BO166" s="165"/>
      <c r="BP166" s="166"/>
      <c r="BQ166" s="158" t="s">
        <v>125</v>
      </c>
      <c r="BR166" s="159"/>
      <c r="BS166" s="159"/>
      <c r="BT166" s="160"/>
      <c r="BU166" s="158" t="s">
        <v>125</v>
      </c>
      <c r="BV166" s="159"/>
      <c r="BW166" s="159"/>
      <c r="BX166" s="160"/>
      <c r="BY166" s="158" t="s">
        <v>125</v>
      </c>
      <c r="BZ166" s="159"/>
      <c r="CA166" s="159"/>
      <c r="CB166" s="160"/>
      <c r="CD166" s="3">
        <v>268</v>
      </c>
      <c r="CE166" s="3">
        <v>1</v>
      </c>
      <c r="CF166" s="3">
        <f t="shared" si="3"/>
        <v>268</v>
      </c>
      <c r="CH166" s="3" t="e">
        <f t="shared" si="4"/>
        <v>#REF!</v>
      </c>
      <c r="CJ166" s="3" t="e">
        <f t="shared" si="5"/>
        <v>#REF!</v>
      </c>
    </row>
    <row r="167" spans="2:88" ht="66" customHeight="1">
      <c r="B167" s="193" t="s">
        <v>132</v>
      </c>
      <c r="C167" s="194"/>
      <c r="D167" s="194"/>
      <c r="E167" s="195"/>
      <c r="F167" s="183" t="s">
        <v>100</v>
      </c>
      <c r="G167" s="184"/>
      <c r="H167" s="184"/>
      <c r="I167" s="184"/>
      <c r="J167" s="184"/>
      <c r="K167" s="184"/>
      <c r="L167" s="184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6"/>
      <c r="AA167" s="183" t="s">
        <v>64</v>
      </c>
      <c r="AB167" s="184"/>
      <c r="AC167" s="184"/>
      <c r="AD167" s="184"/>
      <c r="AE167" s="184"/>
      <c r="AF167" s="184"/>
      <c r="AG167" s="184"/>
      <c r="AH167" s="185"/>
      <c r="AI167" s="185"/>
      <c r="AJ167" s="185"/>
      <c r="AK167" s="185"/>
      <c r="AL167" s="185"/>
      <c r="AM167" s="185"/>
      <c r="AN167" s="186"/>
      <c r="AO167" s="164" t="s">
        <v>71</v>
      </c>
      <c r="AP167" s="165"/>
      <c r="AQ167" s="165"/>
      <c r="AR167" s="165"/>
      <c r="AS167" s="165"/>
      <c r="AT167" s="166"/>
      <c r="AU167" s="164" t="s">
        <v>72</v>
      </c>
      <c r="AV167" s="165"/>
      <c r="AW167" s="165"/>
      <c r="AX167" s="165"/>
      <c r="AY167" s="165"/>
      <c r="AZ167" s="166"/>
      <c r="BA167" s="164">
        <v>792</v>
      </c>
      <c r="BB167" s="165"/>
      <c r="BC167" s="165"/>
      <c r="BD167" s="166"/>
      <c r="BE167" s="164" t="e">
        <f>SUM(#REF!)</f>
        <v>#REF!</v>
      </c>
      <c r="BF167" s="165"/>
      <c r="BG167" s="165"/>
      <c r="BH167" s="166"/>
      <c r="BI167" s="164">
        <v>90</v>
      </c>
      <c r="BJ167" s="165"/>
      <c r="BK167" s="165"/>
      <c r="BL167" s="166"/>
      <c r="BM167" s="164">
        <v>90</v>
      </c>
      <c r="BN167" s="165"/>
      <c r="BO167" s="165"/>
      <c r="BP167" s="166"/>
      <c r="BQ167" s="158" t="s">
        <v>126</v>
      </c>
      <c r="BR167" s="159"/>
      <c r="BS167" s="159"/>
      <c r="BT167" s="160"/>
      <c r="BU167" s="158" t="s">
        <v>126</v>
      </c>
      <c r="BV167" s="159"/>
      <c r="BW167" s="159"/>
      <c r="BX167" s="160"/>
      <c r="BY167" s="158" t="s">
        <v>126</v>
      </c>
      <c r="BZ167" s="159"/>
      <c r="CA167" s="159"/>
      <c r="CB167" s="160"/>
      <c r="CD167" s="3">
        <v>268</v>
      </c>
      <c r="CE167" s="3">
        <v>3</v>
      </c>
      <c r="CF167" s="3">
        <f t="shared" si="3"/>
        <v>804</v>
      </c>
      <c r="CH167" s="3" t="e">
        <f t="shared" si="4"/>
        <v>#REF!</v>
      </c>
      <c r="CJ167" s="3" t="e">
        <f t="shared" si="5"/>
        <v>#REF!</v>
      </c>
    </row>
    <row r="168" spans="2:88" ht="59.25" customHeight="1">
      <c r="B168" s="193" t="s">
        <v>132</v>
      </c>
      <c r="C168" s="196"/>
      <c r="D168" s="196"/>
      <c r="E168" s="197"/>
      <c r="F168" s="183" t="s">
        <v>127</v>
      </c>
      <c r="G168" s="184"/>
      <c r="H168" s="184"/>
      <c r="I168" s="184"/>
      <c r="J168" s="184"/>
      <c r="K168" s="184"/>
      <c r="L168" s="184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6"/>
      <c r="AA168" s="183" t="s">
        <v>64</v>
      </c>
      <c r="AB168" s="184"/>
      <c r="AC168" s="184"/>
      <c r="AD168" s="184"/>
      <c r="AE168" s="184"/>
      <c r="AF168" s="184"/>
      <c r="AG168" s="184"/>
      <c r="AH168" s="185"/>
      <c r="AI168" s="185"/>
      <c r="AJ168" s="185"/>
      <c r="AK168" s="185"/>
      <c r="AL168" s="185"/>
      <c r="AM168" s="185"/>
      <c r="AN168" s="186"/>
      <c r="AO168" s="164" t="s">
        <v>71</v>
      </c>
      <c r="AP168" s="165"/>
      <c r="AQ168" s="165"/>
      <c r="AR168" s="165"/>
      <c r="AS168" s="165"/>
      <c r="AT168" s="166"/>
      <c r="AU168" s="164" t="s">
        <v>72</v>
      </c>
      <c r="AV168" s="165"/>
      <c r="AW168" s="165"/>
      <c r="AX168" s="165"/>
      <c r="AY168" s="165"/>
      <c r="AZ168" s="166"/>
      <c r="BA168" s="164">
        <v>792</v>
      </c>
      <c r="BB168" s="165"/>
      <c r="BC168" s="165"/>
      <c r="BD168" s="166"/>
      <c r="BE168" s="164" t="e">
        <f>SUM(#REF!)</f>
        <v>#REF!</v>
      </c>
      <c r="BF168" s="165"/>
      <c r="BG168" s="165"/>
      <c r="BH168" s="166"/>
      <c r="BI168" s="164">
        <v>30</v>
      </c>
      <c r="BJ168" s="165"/>
      <c r="BK168" s="165"/>
      <c r="BL168" s="166"/>
      <c r="BM168" s="164">
        <v>30</v>
      </c>
      <c r="BN168" s="165"/>
      <c r="BO168" s="165"/>
      <c r="BP168" s="166"/>
      <c r="BQ168" s="158" t="s">
        <v>128</v>
      </c>
      <c r="BR168" s="159"/>
      <c r="BS168" s="159"/>
      <c r="BT168" s="160"/>
      <c r="BU168" s="158" t="s">
        <v>128</v>
      </c>
      <c r="BV168" s="159"/>
      <c r="BW168" s="159"/>
      <c r="BX168" s="160"/>
      <c r="BY168" s="158" t="s">
        <v>128</v>
      </c>
      <c r="BZ168" s="159"/>
      <c r="CA168" s="159"/>
      <c r="CB168" s="160"/>
      <c r="CD168" s="3">
        <v>268</v>
      </c>
      <c r="CE168" s="3">
        <v>1</v>
      </c>
      <c r="CF168" s="3">
        <f t="shared" si="3"/>
        <v>268</v>
      </c>
      <c r="CH168" s="3" t="e">
        <f t="shared" si="4"/>
        <v>#REF!</v>
      </c>
      <c r="CJ168" s="3" t="e">
        <f t="shared" si="5"/>
        <v>#REF!</v>
      </c>
    </row>
    <row r="169" spans="2:88" ht="66.75" customHeight="1">
      <c r="B169" s="193" t="s">
        <v>132</v>
      </c>
      <c r="C169" s="196"/>
      <c r="D169" s="196"/>
      <c r="E169" s="197"/>
      <c r="F169" s="183" t="s">
        <v>162</v>
      </c>
      <c r="G169" s="184"/>
      <c r="H169" s="184"/>
      <c r="I169" s="184"/>
      <c r="J169" s="184"/>
      <c r="K169" s="184"/>
      <c r="L169" s="184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6"/>
      <c r="AA169" s="183" t="s">
        <v>64</v>
      </c>
      <c r="AB169" s="184"/>
      <c r="AC169" s="184"/>
      <c r="AD169" s="184"/>
      <c r="AE169" s="184"/>
      <c r="AF169" s="184"/>
      <c r="AG169" s="184"/>
      <c r="AH169" s="185"/>
      <c r="AI169" s="185"/>
      <c r="AJ169" s="185"/>
      <c r="AK169" s="185"/>
      <c r="AL169" s="185"/>
      <c r="AM169" s="185"/>
      <c r="AN169" s="186"/>
      <c r="AO169" s="164" t="s">
        <v>71</v>
      </c>
      <c r="AP169" s="165"/>
      <c r="AQ169" s="165"/>
      <c r="AR169" s="165"/>
      <c r="AS169" s="165"/>
      <c r="AT169" s="166"/>
      <c r="AU169" s="164" t="s">
        <v>72</v>
      </c>
      <c r="AV169" s="165"/>
      <c r="AW169" s="165"/>
      <c r="AX169" s="165"/>
      <c r="AY169" s="165"/>
      <c r="AZ169" s="166"/>
      <c r="BA169" s="164">
        <v>792</v>
      </c>
      <c r="BB169" s="165"/>
      <c r="BC169" s="165"/>
      <c r="BD169" s="166"/>
      <c r="BE169" s="164" t="e">
        <f>SUM(#REF!)</f>
        <v>#REF!</v>
      </c>
      <c r="BF169" s="165"/>
      <c r="BG169" s="165"/>
      <c r="BH169" s="166"/>
      <c r="BI169" s="164">
        <v>30</v>
      </c>
      <c r="BJ169" s="165"/>
      <c r="BK169" s="165"/>
      <c r="BL169" s="166"/>
      <c r="BM169" s="164">
        <v>30</v>
      </c>
      <c r="BN169" s="165"/>
      <c r="BO169" s="165"/>
      <c r="BP169" s="166"/>
      <c r="BQ169" s="158" t="s">
        <v>163</v>
      </c>
      <c r="BR169" s="159"/>
      <c r="BS169" s="159"/>
      <c r="BT169" s="160"/>
      <c r="BU169" s="158" t="s">
        <v>163</v>
      </c>
      <c r="BV169" s="159"/>
      <c r="BW169" s="159"/>
      <c r="BX169" s="160"/>
      <c r="BY169" s="158" t="s">
        <v>163</v>
      </c>
      <c r="BZ169" s="159"/>
      <c r="CA169" s="159"/>
      <c r="CB169" s="160"/>
      <c r="CD169" s="3">
        <v>513</v>
      </c>
      <c r="CE169" s="3">
        <v>1</v>
      </c>
      <c r="CF169" s="3">
        <f>CD169*CE169</f>
        <v>513</v>
      </c>
      <c r="CG169" s="3" t="e">
        <f>SUM(BE162:BH169)</f>
        <v>#REF!</v>
      </c>
      <c r="CH169" s="3" t="e">
        <f>BE169*550</f>
        <v>#REF!</v>
      </c>
      <c r="CJ169" s="3" t="e">
        <f t="shared" si="5"/>
        <v>#REF!</v>
      </c>
    </row>
    <row r="171" spans="2:88" ht="30.75" customHeight="1">
      <c r="B171" s="213" t="s">
        <v>155</v>
      </c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  <c r="BI171" s="213"/>
      <c r="BJ171" s="213"/>
      <c r="BK171" s="213"/>
      <c r="BL171" s="213"/>
      <c r="BM171" s="213"/>
      <c r="BN171" s="213"/>
      <c r="BO171" s="213"/>
      <c r="BP171" s="213"/>
      <c r="BQ171" s="213"/>
      <c r="BR171" s="213"/>
      <c r="BS171" s="213"/>
      <c r="BT171" s="213"/>
      <c r="BU171" s="213"/>
      <c r="BV171" s="213"/>
      <c r="BW171" s="213"/>
      <c r="BX171" s="213"/>
      <c r="BY171" s="213"/>
      <c r="BZ171" s="213"/>
      <c r="CA171" s="213"/>
      <c r="CB171" s="213"/>
      <c r="CD171" s="65">
        <f>SUM(CD162:CD169)</f>
        <v>2447</v>
      </c>
      <c r="CE171" s="65">
        <f>SUM(CE162:CE169)</f>
        <v>13</v>
      </c>
      <c r="CF171" s="65">
        <f>SUM(CF162:CF169)</f>
        <v>3845</v>
      </c>
      <c r="CG171" s="63" t="s">
        <v>165</v>
      </c>
      <c r="CH171" s="20" t="e">
        <f>SUM(CH162:CH170)</f>
        <v>#REF!</v>
      </c>
      <c r="CJ171" s="3" t="e">
        <f>SUM(CJ162:CJ170)</f>
        <v>#REF!</v>
      </c>
    </row>
    <row r="172" spans="82:84" ht="54" customHeight="1">
      <c r="CD172" s="299"/>
      <c r="CE172" s="299" t="s">
        <v>269</v>
      </c>
      <c r="CF172" s="299" t="s">
        <v>268</v>
      </c>
    </row>
    <row r="173" spans="2:84" ht="15.75">
      <c r="B173" s="172" t="s">
        <v>27</v>
      </c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172"/>
      <c r="BZ173" s="172"/>
      <c r="CA173" s="172"/>
      <c r="CB173" s="172"/>
      <c r="CD173" s="300"/>
      <c r="CE173" s="300"/>
      <c r="CF173" s="300"/>
    </row>
    <row r="174" spans="82:84" ht="15.75">
      <c r="CD174" s="300"/>
      <c r="CE174" s="300"/>
      <c r="CF174" s="300"/>
    </row>
    <row r="175" spans="2:84" ht="15.75">
      <c r="B175" s="173" t="s">
        <v>28</v>
      </c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4"/>
      <c r="BL175" s="174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4"/>
      <c r="BX175" s="174"/>
      <c r="BY175" s="174"/>
      <c r="BZ175" s="174"/>
      <c r="CA175" s="174"/>
      <c r="CB175" s="175"/>
      <c r="CD175" s="300"/>
      <c r="CE175" s="300"/>
      <c r="CF175" s="300"/>
    </row>
    <row r="176" spans="2:84" ht="15.75">
      <c r="B176" s="173" t="s">
        <v>29</v>
      </c>
      <c r="C176" s="174"/>
      <c r="D176" s="174"/>
      <c r="E176" s="174"/>
      <c r="F176" s="174"/>
      <c r="G176" s="174"/>
      <c r="H176" s="174"/>
      <c r="I176" s="174"/>
      <c r="J176" s="174"/>
      <c r="K176" s="175"/>
      <c r="L176" s="173" t="s">
        <v>30</v>
      </c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5"/>
      <c r="AG176" s="173" t="s">
        <v>31</v>
      </c>
      <c r="AH176" s="174"/>
      <c r="AI176" s="174"/>
      <c r="AJ176" s="174"/>
      <c r="AK176" s="174"/>
      <c r="AL176" s="174"/>
      <c r="AM176" s="174"/>
      <c r="AN176" s="174"/>
      <c r="AO176" s="174"/>
      <c r="AP176" s="175"/>
      <c r="AQ176" s="173" t="s">
        <v>32</v>
      </c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5"/>
      <c r="BB176" s="173" t="s">
        <v>33</v>
      </c>
      <c r="BC176" s="174"/>
      <c r="BD176" s="174"/>
      <c r="BE176" s="174"/>
      <c r="BF176" s="174"/>
      <c r="BG176" s="174"/>
      <c r="BH176" s="174"/>
      <c r="BI176" s="174"/>
      <c r="BJ176" s="174"/>
      <c r="BK176" s="174"/>
      <c r="BL176" s="174"/>
      <c r="BM176" s="174"/>
      <c r="BN176" s="174"/>
      <c r="BO176" s="174"/>
      <c r="BP176" s="174"/>
      <c r="BQ176" s="174"/>
      <c r="BR176" s="174"/>
      <c r="BS176" s="174"/>
      <c r="BT176" s="174"/>
      <c r="BU176" s="174"/>
      <c r="BV176" s="174"/>
      <c r="BW176" s="174"/>
      <c r="BX176" s="174"/>
      <c r="BY176" s="174"/>
      <c r="BZ176" s="174"/>
      <c r="CA176" s="174"/>
      <c r="CB176" s="175"/>
      <c r="CD176" s="300"/>
      <c r="CE176" s="300"/>
      <c r="CF176" s="300"/>
    </row>
    <row r="177" spans="2:84" ht="15.75">
      <c r="B177" s="173">
        <v>1</v>
      </c>
      <c r="C177" s="174"/>
      <c r="D177" s="174"/>
      <c r="E177" s="174"/>
      <c r="F177" s="174"/>
      <c r="G177" s="174"/>
      <c r="H177" s="174"/>
      <c r="I177" s="174"/>
      <c r="J177" s="174"/>
      <c r="K177" s="175"/>
      <c r="L177" s="173">
        <v>2</v>
      </c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5"/>
      <c r="AG177" s="173">
        <v>3</v>
      </c>
      <c r="AH177" s="174"/>
      <c r="AI177" s="174"/>
      <c r="AJ177" s="174"/>
      <c r="AK177" s="174"/>
      <c r="AL177" s="174"/>
      <c r="AM177" s="174"/>
      <c r="AN177" s="174"/>
      <c r="AO177" s="174"/>
      <c r="AP177" s="175"/>
      <c r="AQ177" s="173">
        <v>4</v>
      </c>
      <c r="AR177" s="174"/>
      <c r="AS177" s="174"/>
      <c r="AT177" s="174"/>
      <c r="AU177" s="174"/>
      <c r="AV177" s="174"/>
      <c r="AW177" s="174"/>
      <c r="AX177" s="174"/>
      <c r="AY177" s="174"/>
      <c r="AZ177" s="174"/>
      <c r="BA177" s="175"/>
      <c r="BB177" s="173">
        <v>5</v>
      </c>
      <c r="BC177" s="174"/>
      <c r="BD177" s="174"/>
      <c r="BE177" s="174"/>
      <c r="BF177" s="174"/>
      <c r="BG177" s="174"/>
      <c r="BH177" s="174"/>
      <c r="BI177" s="174"/>
      <c r="BJ177" s="174"/>
      <c r="BK177" s="174"/>
      <c r="BL177" s="174"/>
      <c r="BM177" s="174"/>
      <c r="BN177" s="174"/>
      <c r="BO177" s="174"/>
      <c r="BP177" s="174"/>
      <c r="BQ177" s="174"/>
      <c r="BR177" s="174"/>
      <c r="BS177" s="174"/>
      <c r="BT177" s="174"/>
      <c r="BU177" s="174"/>
      <c r="BV177" s="174"/>
      <c r="BW177" s="174"/>
      <c r="BX177" s="174"/>
      <c r="BY177" s="174"/>
      <c r="BZ177" s="174"/>
      <c r="CA177" s="174"/>
      <c r="CB177" s="175"/>
      <c r="CD177" s="300"/>
      <c r="CE177" s="300"/>
      <c r="CF177" s="300"/>
    </row>
    <row r="178" spans="2:81" ht="135.75" customHeight="1">
      <c r="B178" s="164" t="s">
        <v>90</v>
      </c>
      <c r="C178" s="165"/>
      <c r="D178" s="165"/>
      <c r="E178" s="165"/>
      <c r="F178" s="165"/>
      <c r="G178" s="165"/>
      <c r="H178" s="165"/>
      <c r="I178" s="165"/>
      <c r="J178" s="165"/>
      <c r="K178" s="166"/>
      <c r="L178" s="164" t="s">
        <v>88</v>
      </c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6"/>
      <c r="AG178" s="259">
        <v>40451</v>
      </c>
      <c r="AH178" s="270"/>
      <c r="AI178" s="270"/>
      <c r="AJ178" s="270"/>
      <c r="AK178" s="270"/>
      <c r="AL178" s="270"/>
      <c r="AM178" s="270"/>
      <c r="AN178" s="270"/>
      <c r="AO178" s="270"/>
      <c r="AP178" s="271"/>
      <c r="AQ178" s="252">
        <v>484</v>
      </c>
      <c r="AR178" s="253"/>
      <c r="AS178" s="253"/>
      <c r="AT178" s="253"/>
      <c r="AU178" s="253"/>
      <c r="AV178" s="253"/>
      <c r="AW178" s="253"/>
      <c r="AX178" s="253"/>
      <c r="AY178" s="253"/>
      <c r="AZ178" s="253"/>
      <c r="BA178" s="254"/>
      <c r="BB178" s="255" t="s">
        <v>89</v>
      </c>
      <c r="BC178" s="256"/>
      <c r="BD178" s="256"/>
      <c r="BE178" s="256"/>
      <c r="BF178" s="256"/>
      <c r="BG178" s="256"/>
      <c r="BH178" s="256"/>
      <c r="BI178" s="256"/>
      <c r="BJ178" s="256"/>
      <c r="BK178" s="256"/>
      <c r="BL178" s="256"/>
      <c r="BM178" s="256"/>
      <c r="BN178" s="256"/>
      <c r="BO178" s="256"/>
      <c r="BP178" s="256"/>
      <c r="BQ178" s="256"/>
      <c r="BR178" s="256"/>
      <c r="BS178" s="256"/>
      <c r="BT178" s="256"/>
      <c r="BU178" s="256"/>
      <c r="BV178" s="256"/>
      <c r="BW178" s="256"/>
      <c r="BX178" s="256"/>
      <c r="BY178" s="256"/>
      <c r="BZ178" s="256"/>
      <c r="CA178" s="256"/>
      <c r="CB178" s="256"/>
      <c r="CC178" s="17"/>
    </row>
    <row r="180" spans="2:80" ht="15.75">
      <c r="B180" s="172" t="s">
        <v>34</v>
      </c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2"/>
      <c r="BR180" s="172"/>
      <c r="BS180" s="172"/>
      <c r="BT180" s="172"/>
      <c r="BU180" s="172"/>
      <c r="BV180" s="172"/>
      <c r="BW180" s="172"/>
      <c r="BX180" s="172"/>
      <c r="BY180" s="172"/>
      <c r="BZ180" s="172"/>
      <c r="CA180" s="172"/>
      <c r="CB180" s="172"/>
    </row>
    <row r="182" spans="2:80" ht="15.75">
      <c r="B182" s="172" t="s">
        <v>35</v>
      </c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  <c r="BG182" s="172"/>
      <c r="BH182" s="172"/>
      <c r="BI182" s="172"/>
      <c r="BJ182" s="172"/>
      <c r="BK182" s="172"/>
      <c r="BL182" s="172"/>
      <c r="BM182" s="172"/>
      <c r="BN182" s="172"/>
      <c r="BO182" s="172"/>
      <c r="BP182" s="172"/>
      <c r="BQ182" s="172"/>
      <c r="BR182" s="172"/>
      <c r="BS182" s="172"/>
      <c r="BT182" s="172"/>
      <c r="BU182" s="172"/>
      <c r="BV182" s="172"/>
      <c r="BW182" s="172"/>
      <c r="BX182" s="172"/>
      <c r="BY182" s="172"/>
      <c r="BZ182" s="172"/>
      <c r="CA182" s="172"/>
      <c r="CB182" s="172"/>
    </row>
    <row r="183" spans="2:80" ht="136.5" customHeight="1">
      <c r="B183" s="215" t="s">
        <v>134</v>
      </c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5"/>
      <c r="BC183" s="215"/>
      <c r="BD183" s="215"/>
      <c r="BE183" s="215"/>
      <c r="BF183" s="215"/>
      <c r="BG183" s="215"/>
      <c r="BH183" s="215"/>
      <c r="BI183" s="215"/>
      <c r="BJ183" s="215"/>
      <c r="BK183" s="215"/>
      <c r="BL183" s="215"/>
      <c r="BM183" s="215"/>
      <c r="BN183" s="215"/>
      <c r="BO183" s="215"/>
      <c r="BP183" s="215"/>
      <c r="BQ183" s="215"/>
      <c r="BR183" s="215"/>
      <c r="BS183" s="215"/>
      <c r="BT183" s="215"/>
      <c r="BU183" s="215"/>
      <c r="BV183" s="215"/>
      <c r="BW183" s="215"/>
      <c r="BX183" s="215"/>
      <c r="BY183" s="215"/>
      <c r="BZ183" s="215"/>
      <c r="CA183" s="215"/>
      <c r="CB183" s="215"/>
    </row>
    <row r="184" spans="2:80" ht="15.75">
      <c r="B184" s="242" t="s">
        <v>36</v>
      </c>
      <c r="C184" s="242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  <c r="AJ184" s="242"/>
      <c r="AK184" s="242"/>
      <c r="AL184" s="242"/>
      <c r="AM184" s="242"/>
      <c r="AN184" s="242"/>
      <c r="AO184" s="242"/>
      <c r="AP184" s="242"/>
      <c r="AQ184" s="242"/>
      <c r="AR184" s="242"/>
      <c r="AS184" s="242"/>
      <c r="AT184" s="242"/>
      <c r="AU184" s="242"/>
      <c r="AV184" s="242"/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  <c r="BI184" s="242"/>
      <c r="BJ184" s="242"/>
      <c r="BK184" s="242"/>
      <c r="BL184" s="242"/>
      <c r="BM184" s="242"/>
      <c r="BN184" s="242"/>
      <c r="BO184" s="242"/>
      <c r="BP184" s="242"/>
      <c r="BQ184" s="242"/>
      <c r="BR184" s="242"/>
      <c r="BS184" s="242"/>
      <c r="BT184" s="242"/>
      <c r="BU184" s="242"/>
      <c r="BV184" s="242"/>
      <c r="BW184" s="242"/>
      <c r="BX184" s="242"/>
      <c r="BY184" s="242"/>
      <c r="BZ184" s="242"/>
      <c r="CA184" s="242"/>
      <c r="CB184" s="242"/>
    </row>
    <row r="186" spans="2:80" ht="15.75">
      <c r="B186" s="172" t="s">
        <v>37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72"/>
      <c r="BR186" s="172"/>
      <c r="BS186" s="172"/>
      <c r="BT186" s="172"/>
      <c r="BU186" s="172"/>
      <c r="BV186" s="172"/>
      <c r="BW186" s="172"/>
      <c r="BX186" s="172"/>
      <c r="BY186" s="172"/>
      <c r="BZ186" s="172"/>
      <c r="CA186" s="172"/>
      <c r="CB186" s="172"/>
    </row>
    <row r="187" ht="15.75">
      <c r="AQ187" s="13"/>
    </row>
    <row r="188" spans="2:80" ht="15.75">
      <c r="B188" s="173" t="s">
        <v>38</v>
      </c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5"/>
      <c r="AE188" s="173" t="s">
        <v>39</v>
      </c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/>
      <c r="AT188" s="174"/>
      <c r="AU188" s="174"/>
      <c r="AV188" s="174"/>
      <c r="AW188" s="174"/>
      <c r="AX188" s="174"/>
      <c r="AY188" s="174"/>
      <c r="AZ188" s="174"/>
      <c r="BA188" s="174"/>
      <c r="BB188" s="175"/>
      <c r="BC188" s="173" t="s">
        <v>40</v>
      </c>
      <c r="BD188" s="174"/>
      <c r="BE188" s="174"/>
      <c r="BF188" s="174"/>
      <c r="BG188" s="174"/>
      <c r="BH188" s="174"/>
      <c r="BI188" s="174"/>
      <c r="BJ188" s="174"/>
      <c r="BK188" s="174"/>
      <c r="BL188" s="174"/>
      <c r="BM188" s="174"/>
      <c r="BN188" s="174"/>
      <c r="BO188" s="174"/>
      <c r="BP188" s="174"/>
      <c r="BQ188" s="174"/>
      <c r="BR188" s="174"/>
      <c r="BS188" s="174"/>
      <c r="BT188" s="174"/>
      <c r="BU188" s="174"/>
      <c r="BV188" s="174"/>
      <c r="BW188" s="174"/>
      <c r="BX188" s="174"/>
      <c r="BY188" s="174"/>
      <c r="BZ188" s="174"/>
      <c r="CA188" s="174"/>
      <c r="CB188" s="175"/>
    </row>
    <row r="189" spans="2:80" ht="15.75">
      <c r="B189" s="173">
        <v>1</v>
      </c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5"/>
      <c r="AE189" s="173">
        <v>2</v>
      </c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4"/>
      <c r="AT189" s="174"/>
      <c r="AU189" s="174"/>
      <c r="AV189" s="174"/>
      <c r="AW189" s="174"/>
      <c r="AX189" s="174"/>
      <c r="AY189" s="174"/>
      <c r="AZ189" s="174"/>
      <c r="BA189" s="174"/>
      <c r="BB189" s="175"/>
      <c r="BC189" s="173">
        <v>3</v>
      </c>
      <c r="BD189" s="174"/>
      <c r="BE189" s="174"/>
      <c r="BF189" s="174"/>
      <c r="BG189" s="174"/>
      <c r="BH189" s="174"/>
      <c r="BI189" s="174"/>
      <c r="BJ189" s="174"/>
      <c r="BK189" s="174"/>
      <c r="BL189" s="174"/>
      <c r="BM189" s="174"/>
      <c r="BN189" s="174"/>
      <c r="BO189" s="174"/>
      <c r="BP189" s="174"/>
      <c r="BQ189" s="174"/>
      <c r="BR189" s="174"/>
      <c r="BS189" s="174"/>
      <c r="BT189" s="174"/>
      <c r="BU189" s="174"/>
      <c r="BV189" s="174"/>
      <c r="BW189" s="174"/>
      <c r="BX189" s="174"/>
      <c r="BY189" s="174"/>
      <c r="BZ189" s="174"/>
      <c r="CA189" s="174"/>
      <c r="CB189" s="175"/>
    </row>
    <row r="190" spans="2:80" ht="29.25" customHeight="1">
      <c r="B190" s="164" t="s">
        <v>81</v>
      </c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6"/>
      <c r="AE190" s="178" t="s">
        <v>174</v>
      </c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80"/>
      <c r="BC190" s="178" t="s">
        <v>82</v>
      </c>
      <c r="BD190" s="179"/>
      <c r="BE190" s="179"/>
      <c r="BF190" s="179"/>
      <c r="BG190" s="179"/>
      <c r="BH190" s="179"/>
      <c r="BI190" s="179"/>
      <c r="BJ190" s="179"/>
      <c r="BK190" s="179"/>
      <c r="BL190" s="179"/>
      <c r="BM190" s="179"/>
      <c r="BN190" s="179"/>
      <c r="BO190" s="179"/>
      <c r="BP190" s="179"/>
      <c r="BQ190" s="179"/>
      <c r="BR190" s="179"/>
      <c r="BS190" s="179"/>
      <c r="BT190" s="179"/>
      <c r="BU190" s="179"/>
      <c r="BV190" s="179"/>
      <c r="BW190" s="179"/>
      <c r="BX190" s="179"/>
      <c r="BY190" s="179"/>
      <c r="BZ190" s="179"/>
      <c r="CA190" s="179"/>
      <c r="CB190" s="180"/>
    </row>
    <row r="191" spans="2:80" ht="29.25" customHeight="1">
      <c r="B191" s="178" t="s">
        <v>156</v>
      </c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80"/>
      <c r="AE191" s="228" t="s">
        <v>83</v>
      </c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229"/>
      <c r="AX191" s="229"/>
      <c r="AY191" s="229"/>
      <c r="AZ191" s="229"/>
      <c r="BA191" s="229"/>
      <c r="BB191" s="230"/>
      <c r="BC191" s="178" t="s">
        <v>131</v>
      </c>
      <c r="BD191" s="179"/>
      <c r="BE191" s="179"/>
      <c r="BF191" s="179"/>
      <c r="BG191" s="179"/>
      <c r="BH191" s="179"/>
      <c r="BI191" s="179"/>
      <c r="BJ191" s="179"/>
      <c r="BK191" s="179"/>
      <c r="BL191" s="179"/>
      <c r="BM191" s="179"/>
      <c r="BN191" s="179"/>
      <c r="BO191" s="179"/>
      <c r="BP191" s="179"/>
      <c r="BQ191" s="179"/>
      <c r="BR191" s="179"/>
      <c r="BS191" s="179"/>
      <c r="BT191" s="179"/>
      <c r="BU191" s="179"/>
      <c r="BV191" s="179"/>
      <c r="BW191" s="179"/>
      <c r="BX191" s="179"/>
      <c r="BY191" s="179"/>
      <c r="BZ191" s="179"/>
      <c r="CA191" s="179"/>
      <c r="CB191" s="180"/>
    </row>
    <row r="192" spans="2:80" ht="35.25" customHeight="1">
      <c r="B192" s="178" t="s">
        <v>122</v>
      </c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80"/>
      <c r="AE192" s="228" t="s">
        <v>123</v>
      </c>
      <c r="AF192" s="229"/>
      <c r="AG192" s="229"/>
      <c r="AH192" s="229"/>
      <c r="AI192" s="229"/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29"/>
      <c r="AW192" s="229"/>
      <c r="AX192" s="229"/>
      <c r="AY192" s="229"/>
      <c r="AZ192" s="229"/>
      <c r="BA192" s="229"/>
      <c r="BB192" s="230"/>
      <c r="BC192" s="178" t="s">
        <v>131</v>
      </c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79"/>
      <c r="BN192" s="179"/>
      <c r="BO192" s="179"/>
      <c r="BP192" s="179"/>
      <c r="BQ192" s="179"/>
      <c r="BR192" s="179"/>
      <c r="BS192" s="179"/>
      <c r="BT192" s="179"/>
      <c r="BU192" s="179"/>
      <c r="BV192" s="179"/>
      <c r="BW192" s="179"/>
      <c r="BX192" s="179"/>
      <c r="BY192" s="179"/>
      <c r="BZ192" s="179"/>
      <c r="CA192" s="179"/>
      <c r="CB192" s="180"/>
    </row>
    <row r="193" ht="16.5" customHeight="1"/>
    <row r="194" spans="32:53" ht="15.75">
      <c r="AF194" s="225" t="s">
        <v>8</v>
      </c>
      <c r="AG194" s="225"/>
      <c r="AH194" s="225"/>
      <c r="AI194" s="225"/>
      <c r="AJ194" s="225"/>
      <c r="AK194" s="225"/>
      <c r="AL194" s="225"/>
      <c r="AM194" s="224">
        <v>3</v>
      </c>
      <c r="AN194" s="224"/>
      <c r="AO194" s="224"/>
      <c r="AP194" s="224"/>
      <c r="AQ194" s="224"/>
      <c r="AR194" s="224"/>
      <c r="AS194" s="13"/>
      <c r="AT194" s="13"/>
      <c r="AU194" s="13"/>
      <c r="AV194" s="15"/>
      <c r="AW194" s="15"/>
      <c r="AX194" s="15"/>
      <c r="AY194" s="15"/>
      <c r="AZ194" s="15"/>
      <c r="BA194" s="15"/>
    </row>
    <row r="195" ht="9" customHeight="1"/>
    <row r="196" spans="65:80" ht="15.75" customHeight="1">
      <c r="BM196" s="232" t="s">
        <v>9</v>
      </c>
      <c r="BN196" s="232"/>
      <c r="BO196" s="232"/>
      <c r="BP196" s="232"/>
      <c r="BQ196" s="232"/>
      <c r="BR196" s="232"/>
      <c r="BS196" s="232"/>
      <c r="BT196" s="232"/>
      <c r="BU196" s="232"/>
      <c r="BV196" s="233" t="s">
        <v>101</v>
      </c>
      <c r="BW196" s="234"/>
      <c r="BX196" s="234"/>
      <c r="BY196" s="234"/>
      <c r="BZ196" s="234"/>
      <c r="CA196" s="234"/>
      <c r="CB196" s="235"/>
    </row>
    <row r="197" spans="1:80" ht="15.75">
      <c r="A197" s="172" t="s">
        <v>10</v>
      </c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224" t="s">
        <v>102</v>
      </c>
      <c r="AB197" s="224"/>
      <c r="AC197" s="224"/>
      <c r="AD197" s="224"/>
      <c r="AE197" s="224"/>
      <c r="AF197" s="224"/>
      <c r="AG197" s="224"/>
      <c r="AH197" s="224"/>
      <c r="AI197" s="224"/>
      <c r="AJ197" s="224"/>
      <c r="AK197" s="224"/>
      <c r="AL197" s="224"/>
      <c r="AM197" s="224"/>
      <c r="AN197" s="224"/>
      <c r="AO197" s="224"/>
      <c r="AP197" s="224"/>
      <c r="AQ197" s="224"/>
      <c r="AR197" s="224"/>
      <c r="AS197" s="224"/>
      <c r="AT197" s="224"/>
      <c r="AU197" s="224"/>
      <c r="AV197" s="224"/>
      <c r="AW197" s="224"/>
      <c r="AX197" s="224"/>
      <c r="AY197" s="224"/>
      <c r="AZ197" s="224"/>
      <c r="BA197" s="224"/>
      <c r="BB197" s="224"/>
      <c r="BC197" s="224"/>
      <c r="BD197" s="224"/>
      <c r="BE197" s="224"/>
      <c r="BF197" s="224"/>
      <c r="BG197" s="224"/>
      <c r="BH197" s="224"/>
      <c r="BI197" s="224"/>
      <c r="BJ197" s="224"/>
      <c r="BM197" s="232"/>
      <c r="BN197" s="232"/>
      <c r="BO197" s="232"/>
      <c r="BP197" s="232"/>
      <c r="BQ197" s="232"/>
      <c r="BR197" s="232"/>
      <c r="BS197" s="232"/>
      <c r="BT197" s="232"/>
      <c r="BU197" s="232"/>
      <c r="BV197" s="236"/>
      <c r="BW197" s="237"/>
      <c r="BX197" s="237"/>
      <c r="BY197" s="237"/>
      <c r="BZ197" s="237"/>
      <c r="CA197" s="237"/>
      <c r="CB197" s="238"/>
    </row>
    <row r="198" spans="1:80" ht="15.75">
      <c r="A198" s="257" t="s">
        <v>103</v>
      </c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  <c r="W198" s="257"/>
      <c r="X198" s="257"/>
      <c r="Y198" s="257"/>
      <c r="Z198" s="257"/>
      <c r="AA198" s="257"/>
      <c r="AB198" s="257"/>
      <c r="AC198" s="257"/>
      <c r="AD198" s="257"/>
      <c r="AE198" s="257"/>
      <c r="AF198" s="257"/>
      <c r="AG198" s="257"/>
      <c r="AH198" s="257"/>
      <c r="AI198" s="257"/>
      <c r="AJ198" s="257"/>
      <c r="AK198" s="257"/>
      <c r="AL198" s="257"/>
      <c r="AM198" s="257"/>
      <c r="AN198" s="257"/>
      <c r="AO198" s="257"/>
      <c r="AP198" s="257"/>
      <c r="AQ198" s="257"/>
      <c r="AR198" s="257"/>
      <c r="AS198" s="257"/>
      <c r="AT198" s="257"/>
      <c r="AU198" s="257"/>
      <c r="AV198" s="257"/>
      <c r="AW198" s="257"/>
      <c r="AX198" s="257"/>
      <c r="AY198" s="257"/>
      <c r="AZ198" s="257"/>
      <c r="BA198" s="257"/>
      <c r="BB198" s="257"/>
      <c r="BC198" s="257"/>
      <c r="BD198" s="257"/>
      <c r="BE198" s="257"/>
      <c r="BF198" s="257"/>
      <c r="BG198" s="257"/>
      <c r="BH198" s="257"/>
      <c r="BI198" s="257"/>
      <c r="BJ198" s="257"/>
      <c r="BM198" s="232"/>
      <c r="BN198" s="232"/>
      <c r="BO198" s="232"/>
      <c r="BP198" s="232"/>
      <c r="BQ198" s="232"/>
      <c r="BR198" s="232"/>
      <c r="BS198" s="232"/>
      <c r="BT198" s="232"/>
      <c r="BU198" s="232"/>
      <c r="BV198" s="236"/>
      <c r="BW198" s="237"/>
      <c r="BX198" s="237"/>
      <c r="BY198" s="237"/>
      <c r="BZ198" s="237"/>
      <c r="CA198" s="237"/>
      <c r="CB198" s="238"/>
    </row>
    <row r="199" spans="65:80" ht="15.75">
      <c r="BM199" s="232"/>
      <c r="BN199" s="232"/>
      <c r="BO199" s="232"/>
      <c r="BP199" s="232"/>
      <c r="BQ199" s="232"/>
      <c r="BR199" s="232"/>
      <c r="BS199" s="232"/>
      <c r="BT199" s="232"/>
      <c r="BU199" s="232"/>
      <c r="BV199" s="236"/>
      <c r="BW199" s="237"/>
      <c r="BX199" s="237"/>
      <c r="BY199" s="237"/>
      <c r="BZ199" s="237"/>
      <c r="CA199" s="237"/>
      <c r="CB199" s="238"/>
    </row>
    <row r="200" spans="1:80" ht="15.75" customHeight="1">
      <c r="A200" s="172" t="s">
        <v>11</v>
      </c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/>
      <c r="AE200" s="260" t="s">
        <v>58</v>
      </c>
      <c r="AF200" s="260"/>
      <c r="AG200" s="260"/>
      <c r="AH200" s="260"/>
      <c r="AI200" s="260"/>
      <c r="AJ200" s="260"/>
      <c r="AK200" s="260"/>
      <c r="AL200" s="260"/>
      <c r="AM200" s="260"/>
      <c r="AN200" s="260"/>
      <c r="AO200" s="260"/>
      <c r="AP200" s="260"/>
      <c r="AQ200" s="260"/>
      <c r="AR200" s="260"/>
      <c r="AS200" s="260"/>
      <c r="AT200" s="260"/>
      <c r="AU200" s="260"/>
      <c r="AV200" s="260"/>
      <c r="AW200" s="260"/>
      <c r="AX200" s="260"/>
      <c r="AY200" s="260"/>
      <c r="AZ200" s="260"/>
      <c r="BA200" s="260"/>
      <c r="BB200" s="260"/>
      <c r="BC200" s="260"/>
      <c r="BD200" s="260"/>
      <c r="BE200" s="260"/>
      <c r="BF200" s="260"/>
      <c r="BG200" s="260"/>
      <c r="BH200" s="260"/>
      <c r="BI200" s="260"/>
      <c r="BJ200" s="260"/>
      <c r="BM200" s="232"/>
      <c r="BN200" s="232"/>
      <c r="BO200" s="232"/>
      <c r="BP200" s="232"/>
      <c r="BQ200" s="232"/>
      <c r="BR200" s="232"/>
      <c r="BS200" s="232"/>
      <c r="BT200" s="232"/>
      <c r="BU200" s="232"/>
      <c r="BV200" s="239"/>
      <c r="BW200" s="240"/>
      <c r="BX200" s="240"/>
      <c r="BY200" s="240"/>
      <c r="BZ200" s="240"/>
      <c r="CA200" s="240"/>
      <c r="CB200" s="241"/>
    </row>
    <row r="201" spans="1:62" ht="15.75" customHeight="1">
      <c r="A201" s="214" t="s">
        <v>59</v>
      </c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  <c r="AA201" s="214"/>
      <c r="AB201" s="214"/>
      <c r="AC201" s="214"/>
      <c r="AD201" s="214"/>
      <c r="AE201" s="214"/>
      <c r="AF201" s="214"/>
      <c r="AG201" s="214"/>
      <c r="AH201" s="214"/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214"/>
      <c r="BD201" s="214"/>
      <c r="BE201" s="214"/>
      <c r="BF201" s="214"/>
      <c r="BG201" s="214"/>
      <c r="BH201" s="214"/>
      <c r="BI201" s="214"/>
      <c r="BJ201" s="214"/>
    </row>
    <row r="202" spans="1:62" ht="15.75">
      <c r="A202" s="231" t="s">
        <v>61</v>
      </c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  <c r="AA202" s="231"/>
      <c r="AB202" s="231"/>
      <c r="AC202" s="231"/>
      <c r="AD202" s="231"/>
      <c r="AE202" s="231"/>
      <c r="AF202" s="231"/>
      <c r="AG202" s="231"/>
      <c r="AH202" s="231"/>
      <c r="AI202" s="231"/>
      <c r="AJ202" s="231"/>
      <c r="AK202" s="231"/>
      <c r="AL202" s="231"/>
      <c r="AM202" s="231"/>
      <c r="AN202" s="231"/>
      <c r="AO202" s="231"/>
      <c r="AP202" s="231"/>
      <c r="AQ202" s="231"/>
      <c r="AR202" s="231"/>
      <c r="AS202" s="231"/>
      <c r="AT202" s="231"/>
      <c r="AU202" s="231"/>
      <c r="AV202" s="231"/>
      <c r="AW202" s="231"/>
      <c r="AX202" s="231"/>
      <c r="AY202" s="231"/>
      <c r="AZ202" s="231"/>
      <c r="BA202" s="231"/>
      <c r="BB202" s="231"/>
      <c r="BC202" s="231"/>
      <c r="BD202" s="231"/>
      <c r="BE202" s="231"/>
      <c r="BF202" s="231"/>
      <c r="BG202" s="231"/>
      <c r="BH202" s="231"/>
      <c r="BI202" s="231"/>
      <c r="BJ202" s="231"/>
    </row>
    <row r="204" spans="1:80" ht="15.75">
      <c r="A204" s="172" t="s">
        <v>12</v>
      </c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2"/>
      <c r="BD204" s="172"/>
      <c r="BE204" s="172"/>
      <c r="BF204" s="172"/>
      <c r="BG204" s="172"/>
      <c r="BH204" s="172"/>
      <c r="BI204" s="172"/>
      <c r="BJ204" s="172"/>
      <c r="BK204" s="172"/>
      <c r="BL204" s="172"/>
      <c r="BM204" s="172"/>
      <c r="BN204" s="172"/>
      <c r="BO204" s="172"/>
      <c r="BP204" s="172"/>
      <c r="BQ204" s="172"/>
      <c r="BR204" s="172"/>
      <c r="BS204" s="172"/>
      <c r="BT204" s="172"/>
      <c r="BU204" s="172"/>
      <c r="BV204" s="172"/>
      <c r="BW204" s="172"/>
      <c r="BX204" s="172"/>
      <c r="BY204" s="172"/>
      <c r="BZ204" s="172"/>
      <c r="CA204" s="172"/>
      <c r="CB204" s="172"/>
    </row>
    <row r="205" spans="1:80" ht="15.75">
      <c r="A205" s="172" t="s">
        <v>51</v>
      </c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  <c r="BC205" s="172"/>
      <c r="BD205" s="172"/>
      <c r="BE205" s="172"/>
      <c r="BF205" s="172"/>
      <c r="BG205" s="172"/>
      <c r="BH205" s="172"/>
      <c r="BI205" s="172"/>
      <c r="BJ205" s="172"/>
      <c r="BK205" s="172"/>
      <c r="BL205" s="172"/>
      <c r="BM205" s="172"/>
      <c r="BN205" s="172"/>
      <c r="BO205" s="172"/>
      <c r="BP205" s="172"/>
      <c r="BQ205" s="172"/>
      <c r="BR205" s="172"/>
      <c r="BS205" s="172"/>
      <c r="BT205" s="172"/>
      <c r="BU205" s="172"/>
      <c r="BV205" s="172"/>
      <c r="BW205" s="172"/>
      <c r="BX205" s="172"/>
      <c r="BY205" s="172"/>
      <c r="BZ205" s="172"/>
      <c r="CA205" s="172"/>
      <c r="CB205" s="172"/>
    </row>
    <row r="206" ht="17.25" customHeight="1"/>
    <row r="207" spans="2:80" ht="15.75" customHeight="1">
      <c r="B207" s="198" t="s">
        <v>13</v>
      </c>
      <c r="C207" s="199"/>
      <c r="D207" s="199"/>
      <c r="E207" s="200"/>
      <c r="F207" s="190" t="s">
        <v>14</v>
      </c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207" t="s">
        <v>16</v>
      </c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9"/>
      <c r="AO207" s="207" t="s">
        <v>135</v>
      </c>
      <c r="AP207" s="208"/>
      <c r="AQ207" s="208"/>
      <c r="AR207" s="208"/>
      <c r="AS207" s="208"/>
      <c r="AT207" s="208"/>
      <c r="AU207" s="208"/>
      <c r="AV207" s="208"/>
      <c r="AW207" s="208"/>
      <c r="AX207" s="208"/>
      <c r="AY207" s="208"/>
      <c r="AZ207" s="208"/>
      <c r="BA207" s="208"/>
      <c r="BB207" s="208"/>
      <c r="BC207" s="208"/>
      <c r="BD207" s="208"/>
      <c r="BE207" s="208"/>
      <c r="BF207" s="208"/>
      <c r="BG207" s="209"/>
      <c r="BH207" s="207" t="s">
        <v>136</v>
      </c>
      <c r="BI207" s="208"/>
      <c r="BJ207" s="208"/>
      <c r="BK207" s="208"/>
      <c r="BL207" s="208"/>
      <c r="BM207" s="208"/>
      <c r="BN207" s="208"/>
      <c r="BO207" s="208"/>
      <c r="BP207" s="208"/>
      <c r="BQ207" s="208"/>
      <c r="BR207" s="208"/>
      <c r="BS207" s="208"/>
      <c r="BT207" s="208"/>
      <c r="BU207" s="208"/>
      <c r="BV207" s="208"/>
      <c r="BW207" s="208"/>
      <c r="BX207" s="208"/>
      <c r="BY207" s="208"/>
      <c r="BZ207" s="208"/>
      <c r="CA207" s="208"/>
      <c r="CB207" s="209"/>
    </row>
    <row r="208" spans="2:80" ht="15.75">
      <c r="B208" s="201"/>
      <c r="C208" s="202"/>
      <c r="D208" s="202"/>
      <c r="E208" s="203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210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2"/>
      <c r="AO208" s="210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1"/>
      <c r="BB208" s="211"/>
      <c r="BC208" s="211"/>
      <c r="BD208" s="211"/>
      <c r="BE208" s="211"/>
      <c r="BF208" s="211"/>
      <c r="BG208" s="212"/>
      <c r="BH208" s="210"/>
      <c r="BI208" s="211"/>
      <c r="BJ208" s="211"/>
      <c r="BK208" s="211"/>
      <c r="BL208" s="211"/>
      <c r="BM208" s="211"/>
      <c r="BN208" s="211"/>
      <c r="BO208" s="211"/>
      <c r="BP208" s="211"/>
      <c r="BQ208" s="211"/>
      <c r="BR208" s="211"/>
      <c r="BS208" s="211"/>
      <c r="BT208" s="211"/>
      <c r="BU208" s="211"/>
      <c r="BV208" s="211"/>
      <c r="BW208" s="211"/>
      <c r="BX208" s="211"/>
      <c r="BY208" s="211"/>
      <c r="BZ208" s="211"/>
      <c r="CA208" s="211"/>
      <c r="CB208" s="212"/>
    </row>
    <row r="209" spans="2:80" ht="69.75" customHeight="1">
      <c r="B209" s="201"/>
      <c r="C209" s="202"/>
      <c r="D209" s="202"/>
      <c r="E209" s="203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217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9"/>
      <c r="AO209" s="217"/>
      <c r="AP209" s="218"/>
      <c r="AQ209" s="218"/>
      <c r="AR209" s="218"/>
      <c r="AS209" s="218"/>
      <c r="AT209" s="218"/>
      <c r="AU209" s="218"/>
      <c r="AV209" s="218"/>
      <c r="AW209" s="218"/>
      <c r="AX209" s="218"/>
      <c r="AY209" s="218"/>
      <c r="AZ209" s="218"/>
      <c r="BA209" s="218"/>
      <c r="BB209" s="218"/>
      <c r="BC209" s="218"/>
      <c r="BD209" s="218"/>
      <c r="BE209" s="218"/>
      <c r="BF209" s="218"/>
      <c r="BG209" s="219"/>
      <c r="BH209" s="217"/>
      <c r="BI209" s="218"/>
      <c r="BJ209" s="218"/>
      <c r="BK209" s="218"/>
      <c r="BL209" s="218"/>
      <c r="BM209" s="218"/>
      <c r="BN209" s="218"/>
      <c r="BO209" s="218"/>
      <c r="BP209" s="218"/>
      <c r="BQ209" s="218"/>
      <c r="BR209" s="218"/>
      <c r="BS209" s="218"/>
      <c r="BT209" s="218"/>
      <c r="BU209" s="218"/>
      <c r="BV209" s="218"/>
      <c r="BW209" s="218"/>
      <c r="BX209" s="218"/>
      <c r="BY209" s="218"/>
      <c r="BZ209" s="218"/>
      <c r="CA209" s="218"/>
      <c r="CB209" s="219"/>
    </row>
    <row r="210" spans="2:80" ht="22.5" customHeight="1">
      <c r="B210" s="201"/>
      <c r="C210" s="202"/>
      <c r="D210" s="202"/>
      <c r="E210" s="203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207"/>
      <c r="AB210" s="208"/>
      <c r="AC210" s="208"/>
      <c r="AD210" s="208"/>
      <c r="AE210" s="208"/>
      <c r="AF210" s="208"/>
      <c r="AG210" s="209"/>
      <c r="AH210" s="207"/>
      <c r="AI210" s="208"/>
      <c r="AJ210" s="208"/>
      <c r="AK210" s="208"/>
      <c r="AL210" s="208"/>
      <c r="AM210" s="208"/>
      <c r="AN210" s="209"/>
      <c r="AO210" s="190"/>
      <c r="AP210" s="190"/>
      <c r="AQ210" s="190"/>
      <c r="AR210" s="190"/>
      <c r="AS210" s="190"/>
      <c r="AT210" s="190"/>
      <c r="AU210" s="190"/>
      <c r="AV210" s="190" t="s">
        <v>17</v>
      </c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207">
        <v>2018</v>
      </c>
      <c r="BI210" s="208"/>
      <c r="BJ210" s="208"/>
      <c r="BK210" s="208"/>
      <c r="BL210" s="208"/>
      <c r="BM210" s="208"/>
      <c r="BN210" s="209"/>
      <c r="BO210" s="207">
        <v>2019</v>
      </c>
      <c r="BP210" s="208"/>
      <c r="BQ210" s="208"/>
      <c r="BR210" s="208"/>
      <c r="BS210" s="208"/>
      <c r="BT210" s="208"/>
      <c r="BU210" s="209"/>
      <c r="BV210" s="207">
        <v>2020</v>
      </c>
      <c r="BW210" s="208"/>
      <c r="BX210" s="208"/>
      <c r="BY210" s="208"/>
      <c r="BZ210" s="208"/>
      <c r="CA210" s="208"/>
      <c r="CB210" s="209"/>
    </row>
    <row r="211" spans="2:80" ht="27.75" customHeight="1">
      <c r="B211" s="201"/>
      <c r="C211" s="202"/>
      <c r="D211" s="202"/>
      <c r="E211" s="203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210"/>
      <c r="AB211" s="211"/>
      <c r="AC211" s="211"/>
      <c r="AD211" s="211"/>
      <c r="AE211" s="211"/>
      <c r="AF211" s="211"/>
      <c r="AG211" s="212"/>
      <c r="AH211" s="210"/>
      <c r="AI211" s="211"/>
      <c r="AJ211" s="211"/>
      <c r="AK211" s="211"/>
      <c r="AL211" s="211"/>
      <c r="AM211" s="211"/>
      <c r="AN211" s="212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210"/>
      <c r="BI211" s="211"/>
      <c r="BJ211" s="211"/>
      <c r="BK211" s="211"/>
      <c r="BL211" s="211"/>
      <c r="BM211" s="211"/>
      <c r="BN211" s="212"/>
      <c r="BO211" s="210"/>
      <c r="BP211" s="211"/>
      <c r="BQ211" s="211"/>
      <c r="BR211" s="211"/>
      <c r="BS211" s="211"/>
      <c r="BT211" s="211"/>
      <c r="BU211" s="212"/>
      <c r="BV211" s="210"/>
      <c r="BW211" s="211"/>
      <c r="BX211" s="211"/>
      <c r="BY211" s="211"/>
      <c r="BZ211" s="211"/>
      <c r="CA211" s="211"/>
      <c r="CB211" s="212"/>
    </row>
    <row r="212" spans="2:80" ht="8.25" customHeight="1">
      <c r="B212" s="201"/>
      <c r="C212" s="202"/>
      <c r="D212" s="202"/>
      <c r="E212" s="203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210"/>
      <c r="AB212" s="211"/>
      <c r="AC212" s="211"/>
      <c r="AD212" s="211"/>
      <c r="AE212" s="211"/>
      <c r="AF212" s="211"/>
      <c r="AG212" s="212"/>
      <c r="AH212" s="210"/>
      <c r="AI212" s="211"/>
      <c r="AJ212" s="211"/>
      <c r="AK212" s="211"/>
      <c r="AL212" s="211"/>
      <c r="AM212" s="211"/>
      <c r="AN212" s="212"/>
      <c r="AO212" s="190"/>
      <c r="AP212" s="190"/>
      <c r="AQ212" s="190"/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210"/>
      <c r="BI212" s="211"/>
      <c r="BJ212" s="211"/>
      <c r="BK212" s="211"/>
      <c r="BL212" s="211"/>
      <c r="BM212" s="211"/>
      <c r="BN212" s="212"/>
      <c r="BO212" s="210"/>
      <c r="BP212" s="211"/>
      <c r="BQ212" s="211"/>
      <c r="BR212" s="211"/>
      <c r="BS212" s="211"/>
      <c r="BT212" s="211"/>
      <c r="BU212" s="212"/>
      <c r="BV212" s="210"/>
      <c r="BW212" s="211"/>
      <c r="BX212" s="211"/>
      <c r="BY212" s="211"/>
      <c r="BZ212" s="211"/>
      <c r="CA212" s="211"/>
      <c r="CB212" s="212"/>
    </row>
    <row r="213" spans="2:80" ht="8.25" customHeight="1">
      <c r="B213" s="201"/>
      <c r="C213" s="202"/>
      <c r="D213" s="202"/>
      <c r="E213" s="203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  <c r="AA213" s="210"/>
      <c r="AB213" s="211"/>
      <c r="AC213" s="211"/>
      <c r="AD213" s="211"/>
      <c r="AE213" s="211"/>
      <c r="AF213" s="211"/>
      <c r="AG213" s="212"/>
      <c r="AH213" s="210"/>
      <c r="AI213" s="211"/>
      <c r="AJ213" s="211"/>
      <c r="AK213" s="211"/>
      <c r="AL213" s="211"/>
      <c r="AM213" s="211"/>
      <c r="AN213" s="212"/>
      <c r="AO213" s="190"/>
      <c r="AP213" s="190"/>
      <c r="AQ213" s="190"/>
      <c r="AR213" s="190"/>
      <c r="AS213" s="190"/>
      <c r="AT213" s="190"/>
      <c r="AU213" s="190"/>
      <c r="AV213" s="190"/>
      <c r="AW213" s="190"/>
      <c r="AX213" s="190"/>
      <c r="AY213" s="190"/>
      <c r="AZ213" s="190"/>
      <c r="BA213" s="190"/>
      <c r="BB213" s="190"/>
      <c r="BC213" s="190"/>
      <c r="BD213" s="190"/>
      <c r="BE213" s="190"/>
      <c r="BF213" s="190"/>
      <c r="BG213" s="190"/>
      <c r="BH213" s="210"/>
      <c r="BI213" s="211"/>
      <c r="BJ213" s="211"/>
      <c r="BK213" s="211"/>
      <c r="BL213" s="211"/>
      <c r="BM213" s="211"/>
      <c r="BN213" s="212"/>
      <c r="BO213" s="210"/>
      <c r="BP213" s="211"/>
      <c r="BQ213" s="211"/>
      <c r="BR213" s="211"/>
      <c r="BS213" s="211"/>
      <c r="BT213" s="211"/>
      <c r="BU213" s="212"/>
      <c r="BV213" s="210"/>
      <c r="BW213" s="211"/>
      <c r="BX213" s="211"/>
      <c r="BY213" s="211"/>
      <c r="BZ213" s="211"/>
      <c r="CA213" s="211"/>
      <c r="CB213" s="212"/>
    </row>
    <row r="214" spans="2:80" ht="3.75" customHeight="1">
      <c r="B214" s="201"/>
      <c r="C214" s="202"/>
      <c r="D214" s="202"/>
      <c r="E214" s="203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  <c r="AA214" s="217"/>
      <c r="AB214" s="218"/>
      <c r="AC214" s="218"/>
      <c r="AD214" s="218"/>
      <c r="AE214" s="218"/>
      <c r="AF214" s="218"/>
      <c r="AG214" s="219"/>
      <c r="AH214" s="217"/>
      <c r="AI214" s="218"/>
      <c r="AJ214" s="218"/>
      <c r="AK214" s="218"/>
      <c r="AL214" s="218"/>
      <c r="AM214" s="218"/>
      <c r="AN214" s="219"/>
      <c r="AO214" s="190"/>
      <c r="AP214" s="190"/>
      <c r="AQ214" s="190"/>
      <c r="AR214" s="190"/>
      <c r="AS214" s="190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217"/>
      <c r="BI214" s="218"/>
      <c r="BJ214" s="218"/>
      <c r="BK214" s="218"/>
      <c r="BL214" s="218"/>
      <c r="BM214" s="218"/>
      <c r="BN214" s="219"/>
      <c r="BO214" s="217"/>
      <c r="BP214" s="218"/>
      <c r="BQ214" s="218"/>
      <c r="BR214" s="218"/>
      <c r="BS214" s="218"/>
      <c r="BT214" s="218"/>
      <c r="BU214" s="219"/>
      <c r="BV214" s="217"/>
      <c r="BW214" s="218"/>
      <c r="BX214" s="218"/>
      <c r="BY214" s="218"/>
      <c r="BZ214" s="218"/>
      <c r="CA214" s="218"/>
      <c r="CB214" s="219"/>
    </row>
    <row r="215" spans="2:80" ht="41.25" customHeight="1">
      <c r="B215" s="204"/>
      <c r="C215" s="205"/>
      <c r="D215" s="205"/>
      <c r="E215" s="206"/>
      <c r="F215" s="220" t="s">
        <v>15</v>
      </c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2"/>
      <c r="AA215" s="220" t="s">
        <v>15</v>
      </c>
      <c r="AB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2"/>
      <c r="AO215" s="216" t="s">
        <v>15</v>
      </c>
      <c r="AP215" s="216"/>
      <c r="AQ215" s="216"/>
      <c r="AR215" s="216"/>
      <c r="AS215" s="216"/>
      <c r="AT215" s="216"/>
      <c r="AU215" s="216"/>
      <c r="AV215" s="216" t="s">
        <v>18</v>
      </c>
      <c r="AW215" s="216"/>
      <c r="AX215" s="216"/>
      <c r="AY215" s="216"/>
      <c r="AZ215" s="216"/>
      <c r="BA215" s="216"/>
      <c r="BB215" s="216"/>
      <c r="BC215" s="190" t="s">
        <v>19</v>
      </c>
      <c r="BD215" s="190"/>
      <c r="BE215" s="190"/>
      <c r="BF215" s="190"/>
      <c r="BG215" s="190"/>
      <c r="BH215" s="220" t="s">
        <v>20</v>
      </c>
      <c r="BI215" s="221"/>
      <c r="BJ215" s="221"/>
      <c r="BK215" s="221"/>
      <c r="BL215" s="221"/>
      <c r="BM215" s="221"/>
      <c r="BN215" s="222"/>
      <c r="BO215" s="220" t="s">
        <v>21</v>
      </c>
      <c r="BP215" s="221"/>
      <c r="BQ215" s="221"/>
      <c r="BR215" s="221"/>
      <c r="BS215" s="221"/>
      <c r="BT215" s="221"/>
      <c r="BU215" s="222"/>
      <c r="BV215" s="220" t="s">
        <v>22</v>
      </c>
      <c r="BW215" s="221"/>
      <c r="BX215" s="221"/>
      <c r="BY215" s="221"/>
      <c r="BZ215" s="221"/>
      <c r="CA215" s="221"/>
      <c r="CB215" s="222"/>
    </row>
    <row r="216" spans="2:80" ht="15.75">
      <c r="B216" s="173">
        <v>1</v>
      </c>
      <c r="C216" s="174"/>
      <c r="D216" s="174"/>
      <c r="E216" s="175"/>
      <c r="F216" s="173">
        <v>2</v>
      </c>
      <c r="G216" s="174"/>
      <c r="H216" s="174"/>
      <c r="I216" s="174"/>
      <c r="J216" s="174"/>
      <c r="K216" s="174"/>
      <c r="L216" s="175"/>
      <c r="M216" s="173">
        <v>3</v>
      </c>
      <c r="N216" s="174"/>
      <c r="O216" s="174"/>
      <c r="P216" s="174"/>
      <c r="Q216" s="174"/>
      <c r="R216" s="174"/>
      <c r="S216" s="175"/>
      <c r="T216" s="173">
        <v>4</v>
      </c>
      <c r="U216" s="174"/>
      <c r="V216" s="174"/>
      <c r="W216" s="174"/>
      <c r="X216" s="174"/>
      <c r="Y216" s="174"/>
      <c r="Z216" s="175"/>
      <c r="AA216" s="173">
        <v>5</v>
      </c>
      <c r="AB216" s="174"/>
      <c r="AC216" s="174"/>
      <c r="AD216" s="174"/>
      <c r="AE216" s="174"/>
      <c r="AF216" s="174"/>
      <c r="AG216" s="175"/>
      <c r="AH216" s="173">
        <v>6</v>
      </c>
      <c r="AI216" s="174"/>
      <c r="AJ216" s="174"/>
      <c r="AK216" s="174"/>
      <c r="AL216" s="174"/>
      <c r="AM216" s="174"/>
      <c r="AN216" s="175"/>
      <c r="AO216" s="173">
        <v>7</v>
      </c>
      <c r="AP216" s="174"/>
      <c r="AQ216" s="174"/>
      <c r="AR216" s="174"/>
      <c r="AS216" s="174"/>
      <c r="AT216" s="174"/>
      <c r="AU216" s="175"/>
      <c r="AV216" s="173">
        <v>8</v>
      </c>
      <c r="AW216" s="174"/>
      <c r="AX216" s="174"/>
      <c r="AY216" s="174"/>
      <c r="AZ216" s="174"/>
      <c r="BA216" s="174"/>
      <c r="BB216" s="175"/>
      <c r="BC216" s="173">
        <v>9</v>
      </c>
      <c r="BD216" s="174"/>
      <c r="BE216" s="174"/>
      <c r="BF216" s="174"/>
      <c r="BG216" s="175"/>
      <c r="BH216" s="173">
        <v>10</v>
      </c>
      <c r="BI216" s="174"/>
      <c r="BJ216" s="174"/>
      <c r="BK216" s="174"/>
      <c r="BL216" s="174"/>
      <c r="BM216" s="174"/>
      <c r="BN216" s="175"/>
      <c r="BO216" s="173">
        <v>11</v>
      </c>
      <c r="BP216" s="174"/>
      <c r="BQ216" s="174"/>
      <c r="BR216" s="174"/>
      <c r="BS216" s="174"/>
      <c r="BT216" s="174"/>
      <c r="BU216" s="175"/>
      <c r="BV216" s="173">
        <v>12</v>
      </c>
      <c r="BW216" s="174"/>
      <c r="BX216" s="174"/>
      <c r="BY216" s="174"/>
      <c r="BZ216" s="174"/>
      <c r="CA216" s="174"/>
      <c r="CB216" s="175"/>
    </row>
    <row r="217" spans="2:80" ht="75.75" customHeight="1">
      <c r="B217" s="158" t="s">
        <v>104</v>
      </c>
      <c r="C217" s="176"/>
      <c r="D217" s="176"/>
      <c r="E217" s="177"/>
      <c r="F217" s="178" t="s">
        <v>105</v>
      </c>
      <c r="G217" s="179"/>
      <c r="H217" s="179"/>
      <c r="I217" s="179"/>
      <c r="J217" s="179"/>
      <c r="K217" s="179"/>
      <c r="L217" s="179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2"/>
      <c r="AA217" s="178" t="s">
        <v>70</v>
      </c>
      <c r="AB217" s="179"/>
      <c r="AC217" s="179"/>
      <c r="AD217" s="179"/>
      <c r="AE217" s="179"/>
      <c r="AF217" s="179"/>
      <c r="AG217" s="179"/>
      <c r="AH217" s="179"/>
      <c r="AI217" s="179"/>
      <c r="AJ217" s="179"/>
      <c r="AK217" s="179"/>
      <c r="AL217" s="179"/>
      <c r="AM217" s="179"/>
      <c r="AN217" s="180"/>
      <c r="AO217" s="272" t="s">
        <v>106</v>
      </c>
      <c r="AP217" s="273"/>
      <c r="AQ217" s="273"/>
      <c r="AR217" s="273"/>
      <c r="AS217" s="273"/>
      <c r="AT217" s="273"/>
      <c r="AU217" s="274"/>
      <c r="AV217" s="275" t="s">
        <v>65</v>
      </c>
      <c r="AW217" s="276"/>
      <c r="AX217" s="276"/>
      <c r="AY217" s="276"/>
      <c r="AZ217" s="276"/>
      <c r="BA217" s="276"/>
      <c r="BB217" s="277"/>
      <c r="BC217" s="275">
        <v>744</v>
      </c>
      <c r="BD217" s="276"/>
      <c r="BE217" s="276"/>
      <c r="BF217" s="276"/>
      <c r="BG217" s="277"/>
      <c r="BH217" s="164">
        <v>48</v>
      </c>
      <c r="BI217" s="165"/>
      <c r="BJ217" s="165"/>
      <c r="BK217" s="165"/>
      <c r="BL217" s="165"/>
      <c r="BM217" s="165"/>
      <c r="BN217" s="166"/>
      <c r="BO217" s="164">
        <v>48</v>
      </c>
      <c r="BP217" s="165"/>
      <c r="BQ217" s="165"/>
      <c r="BR217" s="165"/>
      <c r="BS217" s="165"/>
      <c r="BT217" s="165"/>
      <c r="BU217" s="166"/>
      <c r="BV217" s="164">
        <v>48</v>
      </c>
      <c r="BW217" s="165"/>
      <c r="BX217" s="165"/>
      <c r="BY217" s="165"/>
      <c r="BZ217" s="165"/>
      <c r="CA217" s="165"/>
      <c r="CB217" s="166"/>
    </row>
    <row r="218" spans="2:80" ht="75.75" customHeight="1">
      <c r="B218" s="158" t="s">
        <v>95</v>
      </c>
      <c r="C218" s="159"/>
      <c r="D218" s="159"/>
      <c r="E218" s="160"/>
      <c r="F218" s="178" t="s">
        <v>66</v>
      </c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80"/>
      <c r="AA218" s="178" t="s">
        <v>70</v>
      </c>
      <c r="AB218" s="179"/>
      <c r="AC218" s="179"/>
      <c r="AD218" s="179"/>
      <c r="AE218" s="179"/>
      <c r="AF218" s="179"/>
      <c r="AG218" s="179"/>
      <c r="AH218" s="179"/>
      <c r="AI218" s="179"/>
      <c r="AJ218" s="179"/>
      <c r="AK218" s="179"/>
      <c r="AL218" s="179"/>
      <c r="AM218" s="179"/>
      <c r="AN218" s="180"/>
      <c r="AO218" s="178" t="s">
        <v>62</v>
      </c>
      <c r="AP218" s="179"/>
      <c r="AQ218" s="179"/>
      <c r="AR218" s="179"/>
      <c r="AS218" s="179"/>
      <c r="AT218" s="179"/>
      <c r="AU218" s="180"/>
      <c r="AV218" s="178" t="s">
        <v>65</v>
      </c>
      <c r="AW218" s="179"/>
      <c r="AX218" s="179"/>
      <c r="AY218" s="179"/>
      <c r="AZ218" s="179"/>
      <c r="BA218" s="179"/>
      <c r="BB218" s="180"/>
      <c r="BC218" s="178">
        <v>744</v>
      </c>
      <c r="BD218" s="179"/>
      <c r="BE218" s="179"/>
      <c r="BF218" s="179"/>
      <c r="BG218" s="180"/>
      <c r="BH218" s="178">
        <v>100</v>
      </c>
      <c r="BI218" s="179"/>
      <c r="BJ218" s="179"/>
      <c r="BK218" s="179"/>
      <c r="BL218" s="179"/>
      <c r="BM218" s="179"/>
      <c r="BN218" s="180"/>
      <c r="BO218" s="178">
        <v>100</v>
      </c>
      <c r="BP218" s="179"/>
      <c r="BQ218" s="179"/>
      <c r="BR218" s="179"/>
      <c r="BS218" s="179"/>
      <c r="BT218" s="179"/>
      <c r="BU218" s="180"/>
      <c r="BV218" s="178">
        <v>100</v>
      </c>
      <c r="BW218" s="179"/>
      <c r="BX218" s="179"/>
      <c r="BY218" s="179"/>
      <c r="BZ218" s="179"/>
      <c r="CA218" s="179"/>
      <c r="CB218" s="180"/>
    </row>
    <row r="219" spans="2:80" ht="15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2:80" ht="31.5" customHeight="1">
      <c r="B220" s="213" t="s">
        <v>155</v>
      </c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213"/>
      <c r="AA220" s="213"/>
      <c r="AB220" s="213"/>
      <c r="AC220" s="213"/>
      <c r="AD220" s="213"/>
      <c r="AE220" s="213"/>
      <c r="AF220" s="213"/>
      <c r="AG220" s="213"/>
      <c r="AH220" s="213"/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  <c r="BI220" s="213"/>
      <c r="BJ220" s="213"/>
      <c r="BK220" s="213"/>
      <c r="BL220" s="213"/>
      <c r="BM220" s="213"/>
      <c r="BN220" s="213"/>
      <c r="BO220" s="213"/>
      <c r="BP220" s="213"/>
      <c r="BQ220" s="213"/>
      <c r="BR220" s="213"/>
      <c r="BS220" s="213"/>
      <c r="BT220" s="213"/>
      <c r="BU220" s="213"/>
      <c r="BV220" s="213"/>
      <c r="BW220" s="213"/>
      <c r="BX220" s="213"/>
      <c r="BY220" s="213"/>
      <c r="BZ220" s="213"/>
      <c r="CA220" s="213"/>
      <c r="CB220" s="213"/>
    </row>
    <row r="221" ht="21" customHeight="1"/>
    <row r="222" spans="2:80" ht="15" customHeight="1">
      <c r="B222" s="172" t="s">
        <v>23</v>
      </c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2"/>
      <c r="BR222" s="172"/>
      <c r="BS222" s="172"/>
      <c r="BT222" s="172"/>
      <c r="BU222" s="172"/>
      <c r="BV222" s="172"/>
      <c r="BW222" s="172"/>
      <c r="BX222" s="172"/>
      <c r="BY222" s="172"/>
      <c r="BZ222" s="172"/>
      <c r="CA222" s="172"/>
      <c r="CB222" s="172"/>
    </row>
    <row r="224" spans="2:80" ht="15.75" customHeight="1">
      <c r="B224" s="198" t="s">
        <v>13</v>
      </c>
      <c r="C224" s="199"/>
      <c r="D224" s="199"/>
      <c r="E224" s="200"/>
      <c r="F224" s="190" t="s">
        <v>14</v>
      </c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  <c r="AA224" s="207" t="s">
        <v>16</v>
      </c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8"/>
      <c r="AL224" s="208"/>
      <c r="AM224" s="208"/>
      <c r="AN224" s="209"/>
      <c r="AO224" s="207" t="s">
        <v>137</v>
      </c>
      <c r="AP224" s="208"/>
      <c r="AQ224" s="208"/>
      <c r="AR224" s="208"/>
      <c r="AS224" s="208"/>
      <c r="AT224" s="208"/>
      <c r="AU224" s="208"/>
      <c r="AV224" s="208"/>
      <c r="AW224" s="208"/>
      <c r="AX224" s="208"/>
      <c r="AY224" s="208"/>
      <c r="AZ224" s="208"/>
      <c r="BA224" s="208"/>
      <c r="BB224" s="208"/>
      <c r="BC224" s="208"/>
      <c r="BD224" s="208"/>
      <c r="BE224" s="190" t="s">
        <v>24</v>
      </c>
      <c r="BF224" s="190"/>
      <c r="BG224" s="190"/>
      <c r="BH224" s="190"/>
      <c r="BI224" s="190"/>
      <c r="BJ224" s="190"/>
      <c r="BK224" s="190"/>
      <c r="BL224" s="190"/>
      <c r="BM224" s="190"/>
      <c r="BN224" s="190"/>
      <c r="BO224" s="190"/>
      <c r="BP224" s="190"/>
      <c r="BQ224" s="207" t="s">
        <v>109</v>
      </c>
      <c r="BR224" s="208"/>
      <c r="BS224" s="208"/>
      <c r="BT224" s="208"/>
      <c r="BU224" s="208"/>
      <c r="BV224" s="208"/>
      <c r="BW224" s="208"/>
      <c r="BX224" s="208"/>
      <c r="BY224" s="208"/>
      <c r="BZ224" s="208"/>
      <c r="CA224" s="208"/>
      <c r="CB224" s="209"/>
    </row>
    <row r="225" spans="2:80" ht="15.75">
      <c r="B225" s="201"/>
      <c r="C225" s="202"/>
      <c r="D225" s="202"/>
      <c r="E225" s="203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210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2"/>
      <c r="AO225" s="210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190"/>
      <c r="BF225" s="190"/>
      <c r="BG225" s="190"/>
      <c r="BH225" s="190"/>
      <c r="BI225" s="190"/>
      <c r="BJ225" s="190"/>
      <c r="BK225" s="190"/>
      <c r="BL225" s="190"/>
      <c r="BM225" s="190"/>
      <c r="BN225" s="190"/>
      <c r="BO225" s="190"/>
      <c r="BP225" s="190"/>
      <c r="BQ225" s="210"/>
      <c r="BR225" s="211"/>
      <c r="BS225" s="211"/>
      <c r="BT225" s="211"/>
      <c r="BU225" s="211"/>
      <c r="BV225" s="211"/>
      <c r="BW225" s="211"/>
      <c r="BX225" s="211"/>
      <c r="BY225" s="211"/>
      <c r="BZ225" s="211"/>
      <c r="CA225" s="211"/>
      <c r="CB225" s="212"/>
    </row>
    <row r="226" spans="2:84" ht="73.5" customHeight="1">
      <c r="B226" s="201"/>
      <c r="C226" s="202"/>
      <c r="D226" s="202"/>
      <c r="E226" s="203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217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9"/>
      <c r="AO226" s="217"/>
      <c r="AP226" s="218"/>
      <c r="AQ226" s="218"/>
      <c r="AR226" s="218"/>
      <c r="AS226" s="218"/>
      <c r="AT226" s="218"/>
      <c r="AU226" s="218"/>
      <c r="AV226" s="218"/>
      <c r="AW226" s="218"/>
      <c r="AX226" s="218"/>
      <c r="AY226" s="218"/>
      <c r="AZ226" s="218"/>
      <c r="BA226" s="218"/>
      <c r="BB226" s="218"/>
      <c r="BC226" s="218"/>
      <c r="BD226" s="218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217"/>
      <c r="BR226" s="218"/>
      <c r="BS226" s="218"/>
      <c r="BT226" s="218"/>
      <c r="BU226" s="218"/>
      <c r="BV226" s="218"/>
      <c r="BW226" s="218"/>
      <c r="BX226" s="218"/>
      <c r="BY226" s="218"/>
      <c r="BZ226" s="218"/>
      <c r="CA226" s="218"/>
      <c r="CB226" s="219"/>
      <c r="CD226" s="299" t="s">
        <v>265</v>
      </c>
      <c r="CE226" s="299" t="s">
        <v>266</v>
      </c>
      <c r="CF226" s="299" t="s">
        <v>270</v>
      </c>
    </row>
    <row r="227" spans="2:84" ht="15.75" customHeight="1">
      <c r="B227" s="201"/>
      <c r="C227" s="202"/>
      <c r="D227" s="202"/>
      <c r="E227" s="203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  <c r="AA227" s="207"/>
      <c r="AB227" s="208"/>
      <c r="AC227" s="208"/>
      <c r="AD227" s="208"/>
      <c r="AE227" s="208"/>
      <c r="AF227" s="208"/>
      <c r="AG227" s="209"/>
      <c r="AH227" s="207"/>
      <c r="AI227" s="208"/>
      <c r="AJ227" s="208"/>
      <c r="AK227" s="208"/>
      <c r="AL227" s="208"/>
      <c r="AM227" s="208"/>
      <c r="AN227" s="209"/>
      <c r="AO227" s="190"/>
      <c r="AP227" s="190"/>
      <c r="AQ227" s="190"/>
      <c r="AR227" s="190"/>
      <c r="AS227" s="190"/>
      <c r="AT227" s="190"/>
      <c r="AU227" s="190" t="s">
        <v>17</v>
      </c>
      <c r="AV227" s="190"/>
      <c r="AW227" s="190"/>
      <c r="AX227" s="190"/>
      <c r="AY227" s="190"/>
      <c r="AZ227" s="190"/>
      <c r="BA227" s="190"/>
      <c r="BB227" s="190"/>
      <c r="BC227" s="190"/>
      <c r="BD227" s="178"/>
      <c r="BE227" s="207">
        <v>2018</v>
      </c>
      <c r="BF227" s="208"/>
      <c r="BG227" s="208"/>
      <c r="BH227" s="209"/>
      <c r="BI227" s="207">
        <v>2019</v>
      </c>
      <c r="BJ227" s="208"/>
      <c r="BK227" s="208"/>
      <c r="BL227" s="209"/>
      <c r="BM227" s="207">
        <v>2020</v>
      </c>
      <c r="BN227" s="208"/>
      <c r="BO227" s="208"/>
      <c r="BP227" s="209"/>
      <c r="BQ227" s="207">
        <v>2018</v>
      </c>
      <c r="BR227" s="208"/>
      <c r="BS227" s="208"/>
      <c r="BT227" s="209"/>
      <c r="BU227" s="207">
        <v>2019</v>
      </c>
      <c r="BV227" s="208"/>
      <c r="BW227" s="208"/>
      <c r="BX227" s="209"/>
      <c r="BY227" s="207">
        <v>2020</v>
      </c>
      <c r="BZ227" s="208"/>
      <c r="CA227" s="208"/>
      <c r="CB227" s="209"/>
      <c r="CD227" s="300"/>
      <c r="CE227" s="300"/>
      <c r="CF227" s="300"/>
    </row>
    <row r="228" spans="2:84" ht="27.75" customHeight="1">
      <c r="B228" s="201"/>
      <c r="C228" s="202"/>
      <c r="D228" s="202"/>
      <c r="E228" s="203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  <c r="AA228" s="210"/>
      <c r="AB228" s="211"/>
      <c r="AC228" s="211"/>
      <c r="AD228" s="211"/>
      <c r="AE228" s="211"/>
      <c r="AF228" s="211"/>
      <c r="AG228" s="212"/>
      <c r="AH228" s="210"/>
      <c r="AI228" s="211"/>
      <c r="AJ228" s="211"/>
      <c r="AK228" s="211"/>
      <c r="AL228" s="211"/>
      <c r="AM228" s="211"/>
      <c r="AN228" s="212"/>
      <c r="AO228" s="190"/>
      <c r="AP228" s="190"/>
      <c r="AQ228" s="190"/>
      <c r="AR228" s="190"/>
      <c r="AS228" s="190"/>
      <c r="AT228" s="190"/>
      <c r="AU228" s="190"/>
      <c r="AV228" s="190"/>
      <c r="AW228" s="190"/>
      <c r="AX228" s="190"/>
      <c r="AY228" s="190"/>
      <c r="AZ228" s="190"/>
      <c r="BA228" s="190"/>
      <c r="BB228" s="190"/>
      <c r="BC228" s="190"/>
      <c r="BD228" s="178"/>
      <c r="BE228" s="210"/>
      <c r="BF228" s="211"/>
      <c r="BG228" s="211"/>
      <c r="BH228" s="212"/>
      <c r="BI228" s="210"/>
      <c r="BJ228" s="211"/>
      <c r="BK228" s="211"/>
      <c r="BL228" s="212"/>
      <c r="BM228" s="210"/>
      <c r="BN228" s="211"/>
      <c r="BO228" s="211"/>
      <c r="BP228" s="212"/>
      <c r="BQ228" s="210"/>
      <c r="BR228" s="211"/>
      <c r="BS228" s="211"/>
      <c r="BT228" s="212"/>
      <c r="BU228" s="210"/>
      <c r="BV228" s="211"/>
      <c r="BW228" s="211"/>
      <c r="BX228" s="212"/>
      <c r="BY228" s="210"/>
      <c r="BZ228" s="211"/>
      <c r="CA228" s="211"/>
      <c r="CB228" s="212"/>
      <c r="CD228" s="300"/>
      <c r="CE228" s="300"/>
      <c r="CF228" s="300"/>
    </row>
    <row r="229" spans="2:84" ht="15.75">
      <c r="B229" s="201"/>
      <c r="C229" s="202"/>
      <c r="D229" s="202"/>
      <c r="E229" s="203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  <c r="AA229" s="210"/>
      <c r="AB229" s="211"/>
      <c r="AC229" s="211"/>
      <c r="AD229" s="211"/>
      <c r="AE229" s="211"/>
      <c r="AF229" s="211"/>
      <c r="AG229" s="212"/>
      <c r="AH229" s="210"/>
      <c r="AI229" s="211"/>
      <c r="AJ229" s="211"/>
      <c r="AK229" s="211"/>
      <c r="AL229" s="211"/>
      <c r="AM229" s="211"/>
      <c r="AN229" s="212"/>
      <c r="AO229" s="190"/>
      <c r="AP229" s="190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78"/>
      <c r="BE229" s="216" t="s">
        <v>20</v>
      </c>
      <c r="BF229" s="216"/>
      <c r="BG229" s="216"/>
      <c r="BH229" s="216"/>
      <c r="BI229" s="216" t="s">
        <v>25</v>
      </c>
      <c r="BJ229" s="216"/>
      <c r="BK229" s="216"/>
      <c r="BL229" s="216"/>
      <c r="BM229" s="216" t="s">
        <v>26</v>
      </c>
      <c r="BN229" s="216"/>
      <c r="BO229" s="216"/>
      <c r="BP229" s="216"/>
      <c r="BQ229" s="216" t="s">
        <v>20</v>
      </c>
      <c r="BR229" s="216"/>
      <c r="BS229" s="216"/>
      <c r="BT229" s="216"/>
      <c r="BU229" s="216" t="s">
        <v>25</v>
      </c>
      <c r="BV229" s="216"/>
      <c r="BW229" s="216"/>
      <c r="BX229" s="216"/>
      <c r="BY229" s="216" t="s">
        <v>26</v>
      </c>
      <c r="BZ229" s="216"/>
      <c r="CA229" s="216"/>
      <c r="CB229" s="216"/>
      <c r="CD229" s="300"/>
      <c r="CE229" s="300"/>
      <c r="CF229" s="300"/>
    </row>
    <row r="230" spans="2:84" ht="15" customHeight="1">
      <c r="B230" s="201"/>
      <c r="C230" s="202"/>
      <c r="D230" s="202"/>
      <c r="E230" s="203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  <c r="AA230" s="210"/>
      <c r="AB230" s="211"/>
      <c r="AC230" s="211"/>
      <c r="AD230" s="211"/>
      <c r="AE230" s="211"/>
      <c r="AF230" s="211"/>
      <c r="AG230" s="212"/>
      <c r="AH230" s="210"/>
      <c r="AI230" s="211"/>
      <c r="AJ230" s="211"/>
      <c r="AK230" s="211"/>
      <c r="AL230" s="211"/>
      <c r="AM230" s="211"/>
      <c r="AN230" s="212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78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  <c r="BZ230" s="216"/>
      <c r="CA230" s="216"/>
      <c r="CB230" s="216"/>
      <c r="CD230" s="300"/>
      <c r="CE230" s="300"/>
      <c r="CF230" s="300"/>
    </row>
    <row r="231" spans="2:84" ht="20.25" customHeight="1">
      <c r="B231" s="201"/>
      <c r="C231" s="202"/>
      <c r="D231" s="202"/>
      <c r="E231" s="203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217"/>
      <c r="AB231" s="218"/>
      <c r="AC231" s="218"/>
      <c r="AD231" s="218"/>
      <c r="AE231" s="218"/>
      <c r="AF231" s="218"/>
      <c r="AG231" s="219"/>
      <c r="AH231" s="217"/>
      <c r="AI231" s="218"/>
      <c r="AJ231" s="218"/>
      <c r="AK231" s="218"/>
      <c r="AL231" s="218"/>
      <c r="AM231" s="218"/>
      <c r="AN231" s="219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78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  <c r="BZ231" s="216"/>
      <c r="CA231" s="216"/>
      <c r="CB231" s="216"/>
      <c r="CD231" s="300"/>
      <c r="CE231" s="300"/>
      <c r="CF231" s="300"/>
    </row>
    <row r="232" spans="2:84" ht="22.5" customHeight="1">
      <c r="B232" s="204"/>
      <c r="C232" s="205"/>
      <c r="D232" s="205"/>
      <c r="E232" s="206"/>
      <c r="F232" s="220" t="s">
        <v>15</v>
      </c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2"/>
      <c r="AA232" s="220" t="s">
        <v>15</v>
      </c>
      <c r="AB232" s="221"/>
      <c r="AC232" s="221"/>
      <c r="AD232" s="221"/>
      <c r="AE232" s="221"/>
      <c r="AF232" s="221"/>
      <c r="AG232" s="221"/>
      <c r="AH232" s="221"/>
      <c r="AI232" s="221"/>
      <c r="AJ232" s="221"/>
      <c r="AK232" s="221"/>
      <c r="AL232" s="221"/>
      <c r="AM232" s="221"/>
      <c r="AN232" s="222"/>
      <c r="AO232" s="216" t="s">
        <v>15</v>
      </c>
      <c r="AP232" s="216"/>
      <c r="AQ232" s="216"/>
      <c r="AR232" s="216"/>
      <c r="AS232" s="216"/>
      <c r="AT232" s="216"/>
      <c r="AU232" s="216" t="s">
        <v>18</v>
      </c>
      <c r="AV232" s="216"/>
      <c r="AW232" s="216"/>
      <c r="AX232" s="216"/>
      <c r="AY232" s="216"/>
      <c r="AZ232" s="216"/>
      <c r="BA232" s="190" t="s">
        <v>19</v>
      </c>
      <c r="BB232" s="190"/>
      <c r="BC232" s="190"/>
      <c r="BD232" s="178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  <c r="BZ232" s="216"/>
      <c r="CA232" s="216"/>
      <c r="CB232" s="216"/>
      <c r="CD232" s="300"/>
      <c r="CE232" s="300"/>
      <c r="CF232" s="300"/>
    </row>
    <row r="233" spans="2:84" ht="15.75">
      <c r="B233" s="173">
        <v>1</v>
      </c>
      <c r="C233" s="174"/>
      <c r="D233" s="174"/>
      <c r="E233" s="175"/>
      <c r="F233" s="173">
        <v>2</v>
      </c>
      <c r="G233" s="174"/>
      <c r="H233" s="174"/>
      <c r="I233" s="174"/>
      <c r="J233" s="174"/>
      <c r="K233" s="174"/>
      <c r="L233" s="175"/>
      <c r="M233" s="173">
        <v>3</v>
      </c>
      <c r="N233" s="174"/>
      <c r="O233" s="174"/>
      <c r="P233" s="174"/>
      <c r="Q233" s="174"/>
      <c r="R233" s="174"/>
      <c r="S233" s="175"/>
      <c r="T233" s="173">
        <v>4</v>
      </c>
      <c r="U233" s="174"/>
      <c r="V233" s="174"/>
      <c r="W233" s="174"/>
      <c r="X233" s="174"/>
      <c r="Y233" s="174"/>
      <c r="Z233" s="175"/>
      <c r="AA233" s="173">
        <v>5</v>
      </c>
      <c r="AB233" s="174"/>
      <c r="AC233" s="174"/>
      <c r="AD233" s="174"/>
      <c r="AE233" s="174"/>
      <c r="AF233" s="174"/>
      <c r="AG233" s="175"/>
      <c r="AH233" s="173">
        <v>6</v>
      </c>
      <c r="AI233" s="174"/>
      <c r="AJ233" s="174"/>
      <c r="AK233" s="174"/>
      <c r="AL233" s="174"/>
      <c r="AM233" s="174"/>
      <c r="AN233" s="175"/>
      <c r="AO233" s="191">
        <v>7</v>
      </c>
      <c r="AP233" s="191"/>
      <c r="AQ233" s="191"/>
      <c r="AR233" s="191"/>
      <c r="AS233" s="191"/>
      <c r="AT233" s="191"/>
      <c r="AU233" s="191">
        <v>8</v>
      </c>
      <c r="AV233" s="191"/>
      <c r="AW233" s="191"/>
      <c r="AX233" s="191"/>
      <c r="AY233" s="191"/>
      <c r="AZ233" s="191"/>
      <c r="BA233" s="191">
        <v>9</v>
      </c>
      <c r="BB233" s="191"/>
      <c r="BC233" s="191"/>
      <c r="BD233" s="191"/>
      <c r="BE233" s="191">
        <v>10</v>
      </c>
      <c r="BF233" s="191"/>
      <c r="BG233" s="191"/>
      <c r="BH233" s="191"/>
      <c r="BI233" s="191">
        <v>11</v>
      </c>
      <c r="BJ233" s="191"/>
      <c r="BK233" s="191"/>
      <c r="BL233" s="191"/>
      <c r="BM233" s="191">
        <v>12</v>
      </c>
      <c r="BN233" s="191"/>
      <c r="BO233" s="191"/>
      <c r="BP233" s="191"/>
      <c r="BQ233" s="191">
        <v>13</v>
      </c>
      <c r="BR233" s="191"/>
      <c r="BS233" s="191"/>
      <c r="BT233" s="191"/>
      <c r="BU233" s="191">
        <v>14</v>
      </c>
      <c r="BV233" s="191"/>
      <c r="BW233" s="191"/>
      <c r="BX233" s="191"/>
      <c r="BY233" s="191">
        <v>15</v>
      </c>
      <c r="BZ233" s="191"/>
      <c r="CA233" s="191"/>
      <c r="CB233" s="191"/>
      <c r="CD233" s="300"/>
      <c r="CE233" s="300"/>
      <c r="CF233" s="300"/>
    </row>
    <row r="234" spans="2:86" ht="56.25" customHeight="1">
      <c r="B234" s="158" t="s">
        <v>104</v>
      </c>
      <c r="C234" s="176"/>
      <c r="D234" s="176"/>
      <c r="E234" s="177"/>
      <c r="F234" s="178" t="s">
        <v>107</v>
      </c>
      <c r="G234" s="179"/>
      <c r="H234" s="179"/>
      <c r="I234" s="179"/>
      <c r="J234" s="179"/>
      <c r="K234" s="179"/>
      <c r="L234" s="179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2"/>
      <c r="AA234" s="178" t="s">
        <v>70</v>
      </c>
      <c r="AB234" s="179"/>
      <c r="AC234" s="179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80"/>
      <c r="AO234" s="164" t="s">
        <v>71</v>
      </c>
      <c r="AP234" s="165"/>
      <c r="AQ234" s="165"/>
      <c r="AR234" s="165"/>
      <c r="AS234" s="165"/>
      <c r="AT234" s="166"/>
      <c r="AU234" s="164" t="s">
        <v>72</v>
      </c>
      <c r="AV234" s="165"/>
      <c r="AW234" s="165"/>
      <c r="AX234" s="165"/>
      <c r="AY234" s="165"/>
      <c r="AZ234" s="166"/>
      <c r="BA234" s="164">
        <v>792</v>
      </c>
      <c r="BB234" s="165"/>
      <c r="BC234" s="165"/>
      <c r="BD234" s="166"/>
      <c r="BE234" s="187" t="e">
        <f>SUM(#REF!)</f>
        <v>#REF!</v>
      </c>
      <c r="BF234" s="165"/>
      <c r="BG234" s="165"/>
      <c r="BH234" s="166"/>
      <c r="BI234" s="164">
        <v>90</v>
      </c>
      <c r="BJ234" s="165"/>
      <c r="BK234" s="165"/>
      <c r="BL234" s="166"/>
      <c r="BM234" s="164">
        <v>90</v>
      </c>
      <c r="BN234" s="165"/>
      <c r="BO234" s="165"/>
      <c r="BP234" s="166"/>
      <c r="BQ234" s="158" t="s">
        <v>129</v>
      </c>
      <c r="BR234" s="159"/>
      <c r="BS234" s="159"/>
      <c r="BT234" s="160"/>
      <c r="BU234" s="158" t="s">
        <v>129</v>
      </c>
      <c r="BV234" s="159"/>
      <c r="BW234" s="159"/>
      <c r="BX234" s="160"/>
      <c r="BY234" s="158" t="s">
        <v>129</v>
      </c>
      <c r="BZ234" s="159"/>
      <c r="CA234" s="159"/>
      <c r="CB234" s="160"/>
      <c r="CD234" s="3">
        <v>586</v>
      </c>
      <c r="CE234" s="3">
        <v>2</v>
      </c>
      <c r="CF234" s="3">
        <f>CD234*CE234</f>
        <v>1172</v>
      </c>
      <c r="CH234" s="3" t="e">
        <f>BE234*484</f>
        <v>#REF!</v>
      </c>
    </row>
    <row r="235" spans="2:86" ht="42" customHeight="1">
      <c r="B235" s="161"/>
      <c r="C235" s="162"/>
      <c r="D235" s="162"/>
      <c r="E235" s="163"/>
      <c r="F235" s="161" t="s">
        <v>258</v>
      </c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9"/>
      <c r="AA235" s="178" t="s">
        <v>70</v>
      </c>
      <c r="AB235" s="179"/>
      <c r="AC235" s="179"/>
      <c r="AD235" s="179"/>
      <c r="AE235" s="179"/>
      <c r="AF235" s="179"/>
      <c r="AG235" s="179"/>
      <c r="AH235" s="179"/>
      <c r="AI235" s="179"/>
      <c r="AJ235" s="179"/>
      <c r="AK235" s="179"/>
      <c r="AL235" s="179"/>
      <c r="AM235" s="179"/>
      <c r="AN235" s="180"/>
      <c r="AO235" s="164" t="s">
        <v>71</v>
      </c>
      <c r="AP235" s="165"/>
      <c r="AQ235" s="165"/>
      <c r="AR235" s="165"/>
      <c r="AS235" s="165"/>
      <c r="AT235" s="166"/>
      <c r="AU235" s="164" t="s">
        <v>72</v>
      </c>
      <c r="AV235" s="165"/>
      <c r="AW235" s="165"/>
      <c r="AX235" s="165"/>
      <c r="AY235" s="165"/>
      <c r="AZ235" s="166"/>
      <c r="BA235" s="164">
        <v>792</v>
      </c>
      <c r="BB235" s="165"/>
      <c r="BC235" s="165"/>
      <c r="BD235" s="166"/>
      <c r="BE235" s="167" t="e">
        <f>SUM(#REF!)</f>
        <v>#REF!</v>
      </c>
      <c r="BF235" s="162"/>
      <c r="BG235" s="162"/>
      <c r="BH235" s="163"/>
      <c r="BI235" s="161">
        <v>30</v>
      </c>
      <c r="BJ235" s="162"/>
      <c r="BK235" s="162"/>
      <c r="BL235" s="163"/>
      <c r="BM235" s="161">
        <v>30</v>
      </c>
      <c r="BN235" s="162"/>
      <c r="BO235" s="162"/>
      <c r="BP235" s="163"/>
      <c r="BQ235" s="161">
        <v>15849</v>
      </c>
      <c r="BR235" s="162"/>
      <c r="BS235" s="162"/>
      <c r="BT235" s="163"/>
      <c r="BU235" s="161">
        <v>15849</v>
      </c>
      <c r="BV235" s="162"/>
      <c r="BW235" s="162"/>
      <c r="BX235" s="163"/>
      <c r="BY235" s="161">
        <v>15849</v>
      </c>
      <c r="BZ235" s="162"/>
      <c r="CA235" s="162"/>
      <c r="CB235" s="163"/>
      <c r="CD235" s="3">
        <v>182</v>
      </c>
      <c r="CE235" s="3">
        <v>1</v>
      </c>
      <c r="CF235" s="3">
        <f>CD235*CE235</f>
        <v>182</v>
      </c>
      <c r="CH235" s="3" t="e">
        <f>BE235*113</f>
        <v>#REF!</v>
      </c>
    </row>
    <row r="236" spans="2:88" ht="154.5" customHeight="1">
      <c r="B236" s="158" t="s">
        <v>104</v>
      </c>
      <c r="C236" s="176"/>
      <c r="D236" s="176"/>
      <c r="E236" s="177"/>
      <c r="F236" s="178" t="s">
        <v>257</v>
      </c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80"/>
      <c r="AA236" s="183" t="s">
        <v>64</v>
      </c>
      <c r="AB236" s="184"/>
      <c r="AC236" s="184"/>
      <c r="AD236" s="184"/>
      <c r="AE236" s="184"/>
      <c r="AF236" s="184"/>
      <c r="AG236" s="184"/>
      <c r="AH236" s="185"/>
      <c r="AI236" s="185"/>
      <c r="AJ236" s="185"/>
      <c r="AK236" s="185"/>
      <c r="AL236" s="185"/>
      <c r="AM236" s="185"/>
      <c r="AN236" s="186"/>
      <c r="AO236" s="164" t="s">
        <v>71</v>
      </c>
      <c r="AP236" s="165"/>
      <c r="AQ236" s="165"/>
      <c r="AR236" s="165"/>
      <c r="AS236" s="165"/>
      <c r="AT236" s="166"/>
      <c r="AU236" s="164" t="s">
        <v>72</v>
      </c>
      <c r="AV236" s="165"/>
      <c r="AW236" s="165"/>
      <c r="AX236" s="165"/>
      <c r="AY236" s="165"/>
      <c r="AZ236" s="166"/>
      <c r="BA236" s="164">
        <v>792</v>
      </c>
      <c r="BB236" s="165"/>
      <c r="BC236" s="165"/>
      <c r="BD236" s="166"/>
      <c r="BE236" s="187" t="e">
        <f>SUM(#REF!)</f>
        <v>#REF!</v>
      </c>
      <c r="BF236" s="165"/>
      <c r="BG236" s="165"/>
      <c r="BH236" s="166"/>
      <c r="BI236" s="164">
        <v>30</v>
      </c>
      <c r="BJ236" s="165"/>
      <c r="BK236" s="165"/>
      <c r="BL236" s="166"/>
      <c r="BM236" s="164">
        <v>30</v>
      </c>
      <c r="BN236" s="165"/>
      <c r="BO236" s="165"/>
      <c r="BP236" s="166"/>
      <c r="BQ236" s="158" t="s">
        <v>323</v>
      </c>
      <c r="BR236" s="159"/>
      <c r="BS236" s="159"/>
      <c r="BT236" s="160"/>
      <c r="BU236" s="158" t="s">
        <v>323</v>
      </c>
      <c r="BV236" s="159"/>
      <c r="BW236" s="159"/>
      <c r="BX236" s="160"/>
      <c r="BY236" s="158" t="s">
        <v>323</v>
      </c>
      <c r="BZ236" s="159"/>
      <c r="CA236" s="159"/>
      <c r="CB236" s="160"/>
      <c r="CD236" s="3">
        <v>48</v>
      </c>
      <c r="CE236" s="3">
        <v>1</v>
      </c>
      <c r="CF236" s="3">
        <f>CD236*CE236</f>
        <v>48</v>
      </c>
      <c r="CG236" s="59"/>
      <c r="CH236" s="20" t="e">
        <f>BE236*75</f>
        <v>#REF!</v>
      </c>
      <c r="CJ236" s="22" t="e">
        <f>BE236*BQ236</f>
        <v>#REF!</v>
      </c>
    </row>
    <row r="237" spans="82:93" s="6" customFormat="1" ht="15.75">
      <c r="CD237" s="19"/>
      <c r="CE237" s="19"/>
      <c r="CF237" s="19"/>
      <c r="CG237" s="60" t="e">
        <f>SUM(BE234:BH236)</f>
        <v>#REF!</v>
      </c>
      <c r="CH237" s="19" t="e">
        <f>SUM(CH234:CH236)</f>
        <v>#REF!</v>
      </c>
      <c r="CI237" s="19"/>
      <c r="CJ237" s="19"/>
      <c r="CK237" s="19"/>
      <c r="CL237" s="19"/>
      <c r="CM237" s="19"/>
      <c r="CN237" s="19"/>
      <c r="CO237" s="19"/>
    </row>
    <row r="238" spans="2:85" ht="38.25" customHeight="1">
      <c r="B238" s="213" t="s">
        <v>154</v>
      </c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  <c r="BI238" s="213"/>
      <c r="BJ238" s="213"/>
      <c r="BK238" s="213"/>
      <c r="BL238" s="213"/>
      <c r="BM238" s="213"/>
      <c r="BN238" s="213"/>
      <c r="BO238" s="213"/>
      <c r="BP238" s="213"/>
      <c r="BQ238" s="213"/>
      <c r="BR238" s="213"/>
      <c r="BS238" s="213"/>
      <c r="BT238" s="213"/>
      <c r="BU238" s="213"/>
      <c r="BV238" s="213"/>
      <c r="BW238" s="213"/>
      <c r="BX238" s="213"/>
      <c r="BY238" s="213"/>
      <c r="BZ238" s="213"/>
      <c r="CA238" s="213"/>
      <c r="CB238" s="213"/>
      <c r="CD238" s="66">
        <f>SUM(CD234:CD236)</f>
        <v>816</v>
      </c>
      <c r="CE238" s="66">
        <f>SUM(CE234:CE236)</f>
        <v>4</v>
      </c>
      <c r="CF238" s="66">
        <f>SUM(CF234:CF236)</f>
        <v>1402</v>
      </c>
      <c r="CG238" s="59" t="e">
        <f>SUM(CG237,CG169,CG98)</f>
        <v>#REF!</v>
      </c>
    </row>
    <row r="239" ht="23.25" customHeight="1"/>
    <row r="240" spans="2:80" ht="15.75">
      <c r="B240" s="172" t="s">
        <v>27</v>
      </c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/>
      <c r="BA240" s="172"/>
      <c r="BB240" s="172"/>
      <c r="BC240" s="172"/>
      <c r="BD240" s="172"/>
      <c r="BE240" s="172"/>
      <c r="BF240" s="172"/>
      <c r="BG240" s="172"/>
      <c r="BH240" s="172"/>
      <c r="BI240" s="172"/>
      <c r="BJ240" s="172"/>
      <c r="BK240" s="172"/>
      <c r="BL240" s="172"/>
      <c r="BM240" s="172"/>
      <c r="BN240" s="172"/>
      <c r="BO240" s="172"/>
      <c r="BP240" s="172"/>
      <c r="BQ240" s="172"/>
      <c r="BR240" s="172"/>
      <c r="BS240" s="172"/>
      <c r="BT240" s="172"/>
      <c r="BU240" s="172"/>
      <c r="BV240" s="172"/>
      <c r="BW240" s="172"/>
      <c r="BX240" s="172"/>
      <c r="BY240" s="172"/>
      <c r="BZ240" s="172"/>
      <c r="CA240" s="172"/>
      <c r="CB240" s="172"/>
    </row>
    <row r="242" spans="2:80" ht="15.75">
      <c r="B242" s="173" t="s">
        <v>28</v>
      </c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  <c r="AL242" s="174"/>
      <c r="AM242" s="174"/>
      <c r="AN242" s="174"/>
      <c r="AO242" s="174"/>
      <c r="AP242" s="174"/>
      <c r="AQ242" s="174"/>
      <c r="AR242" s="174"/>
      <c r="AS242" s="174"/>
      <c r="AT242" s="174"/>
      <c r="AU242" s="174"/>
      <c r="AV242" s="174"/>
      <c r="AW242" s="174"/>
      <c r="AX242" s="174"/>
      <c r="AY242" s="174"/>
      <c r="AZ242" s="174"/>
      <c r="BA242" s="174"/>
      <c r="BB242" s="174"/>
      <c r="BC242" s="174"/>
      <c r="BD242" s="174"/>
      <c r="BE242" s="174"/>
      <c r="BF242" s="174"/>
      <c r="BG242" s="174"/>
      <c r="BH242" s="174"/>
      <c r="BI242" s="174"/>
      <c r="BJ242" s="174"/>
      <c r="BK242" s="174"/>
      <c r="BL242" s="174"/>
      <c r="BM242" s="174"/>
      <c r="BN242" s="174"/>
      <c r="BO242" s="174"/>
      <c r="BP242" s="174"/>
      <c r="BQ242" s="174"/>
      <c r="BR242" s="174"/>
      <c r="BS242" s="174"/>
      <c r="BT242" s="174"/>
      <c r="BU242" s="174"/>
      <c r="BV242" s="174"/>
      <c r="BW242" s="174"/>
      <c r="BX242" s="174"/>
      <c r="BY242" s="174"/>
      <c r="BZ242" s="174"/>
      <c r="CA242" s="174"/>
      <c r="CB242" s="175"/>
    </row>
    <row r="243" spans="2:80" ht="15.75">
      <c r="B243" s="173" t="s">
        <v>29</v>
      </c>
      <c r="C243" s="174"/>
      <c r="D243" s="174"/>
      <c r="E243" s="174"/>
      <c r="F243" s="174"/>
      <c r="G243" s="174"/>
      <c r="H243" s="174"/>
      <c r="I243" s="174"/>
      <c r="J243" s="174"/>
      <c r="K243" s="175"/>
      <c r="L243" s="173" t="s">
        <v>30</v>
      </c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  <c r="AA243" s="174"/>
      <c r="AB243" s="174"/>
      <c r="AC243" s="174"/>
      <c r="AD243" s="174"/>
      <c r="AE243" s="174"/>
      <c r="AF243" s="175"/>
      <c r="AG243" s="173" t="s">
        <v>31</v>
      </c>
      <c r="AH243" s="174"/>
      <c r="AI243" s="174"/>
      <c r="AJ243" s="174"/>
      <c r="AK243" s="174"/>
      <c r="AL243" s="174"/>
      <c r="AM243" s="174"/>
      <c r="AN243" s="174"/>
      <c r="AO243" s="174"/>
      <c r="AP243" s="175"/>
      <c r="AQ243" s="173" t="s">
        <v>32</v>
      </c>
      <c r="AR243" s="174"/>
      <c r="AS243" s="174"/>
      <c r="AT243" s="174"/>
      <c r="AU243" s="174"/>
      <c r="AV243" s="174"/>
      <c r="AW243" s="174"/>
      <c r="AX243" s="174"/>
      <c r="AY243" s="174"/>
      <c r="AZ243" s="174"/>
      <c r="BA243" s="175"/>
      <c r="BB243" s="173" t="s">
        <v>33</v>
      </c>
      <c r="BC243" s="174"/>
      <c r="BD243" s="174"/>
      <c r="BE243" s="174"/>
      <c r="BF243" s="174"/>
      <c r="BG243" s="174"/>
      <c r="BH243" s="174"/>
      <c r="BI243" s="174"/>
      <c r="BJ243" s="174"/>
      <c r="BK243" s="174"/>
      <c r="BL243" s="174"/>
      <c r="BM243" s="174"/>
      <c r="BN243" s="174"/>
      <c r="BO243" s="174"/>
      <c r="BP243" s="174"/>
      <c r="BQ243" s="174"/>
      <c r="BR243" s="174"/>
      <c r="BS243" s="174"/>
      <c r="BT243" s="174"/>
      <c r="BU243" s="174"/>
      <c r="BV243" s="174"/>
      <c r="BW243" s="174"/>
      <c r="BX243" s="174"/>
      <c r="BY243" s="174"/>
      <c r="BZ243" s="174"/>
      <c r="CA243" s="174"/>
      <c r="CB243" s="175"/>
    </row>
    <row r="244" spans="2:80" ht="15.75">
      <c r="B244" s="173">
        <v>1</v>
      </c>
      <c r="C244" s="174"/>
      <c r="D244" s="174"/>
      <c r="E244" s="174"/>
      <c r="F244" s="174"/>
      <c r="G244" s="174"/>
      <c r="H244" s="174"/>
      <c r="I244" s="174"/>
      <c r="J244" s="174"/>
      <c r="K244" s="175"/>
      <c r="L244" s="173">
        <v>2</v>
      </c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  <c r="AB244" s="174"/>
      <c r="AC244" s="174"/>
      <c r="AD244" s="174"/>
      <c r="AE244" s="174"/>
      <c r="AF244" s="175"/>
      <c r="AG244" s="173">
        <v>3</v>
      </c>
      <c r="AH244" s="174"/>
      <c r="AI244" s="174"/>
      <c r="AJ244" s="174"/>
      <c r="AK244" s="174"/>
      <c r="AL244" s="174"/>
      <c r="AM244" s="174"/>
      <c r="AN244" s="174"/>
      <c r="AO244" s="174"/>
      <c r="AP244" s="175"/>
      <c r="AQ244" s="173">
        <v>4</v>
      </c>
      <c r="AR244" s="174"/>
      <c r="AS244" s="174"/>
      <c r="AT244" s="174"/>
      <c r="AU244" s="174"/>
      <c r="AV244" s="174"/>
      <c r="AW244" s="174"/>
      <c r="AX244" s="174"/>
      <c r="AY244" s="174"/>
      <c r="AZ244" s="174"/>
      <c r="BA244" s="175"/>
      <c r="BB244" s="173">
        <v>5</v>
      </c>
      <c r="BC244" s="174"/>
      <c r="BD244" s="174"/>
      <c r="BE244" s="174"/>
      <c r="BF244" s="174"/>
      <c r="BG244" s="174"/>
      <c r="BH244" s="174"/>
      <c r="BI244" s="174"/>
      <c r="BJ244" s="174"/>
      <c r="BK244" s="174"/>
      <c r="BL244" s="174"/>
      <c r="BM244" s="174"/>
      <c r="BN244" s="174"/>
      <c r="BO244" s="174"/>
      <c r="BP244" s="174"/>
      <c r="BQ244" s="174"/>
      <c r="BR244" s="174"/>
      <c r="BS244" s="174"/>
      <c r="BT244" s="174"/>
      <c r="BU244" s="174"/>
      <c r="BV244" s="174"/>
      <c r="BW244" s="174"/>
      <c r="BX244" s="174"/>
      <c r="BY244" s="174"/>
      <c r="BZ244" s="174"/>
      <c r="CA244" s="174"/>
      <c r="CB244" s="175"/>
    </row>
    <row r="245" spans="2:88" ht="150.75" customHeight="1">
      <c r="B245" s="164" t="s">
        <v>90</v>
      </c>
      <c r="C245" s="165"/>
      <c r="D245" s="165"/>
      <c r="E245" s="165"/>
      <c r="F245" s="165"/>
      <c r="G245" s="165"/>
      <c r="H245" s="165"/>
      <c r="I245" s="165"/>
      <c r="J245" s="165"/>
      <c r="K245" s="166"/>
      <c r="L245" s="164" t="s">
        <v>88</v>
      </c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6"/>
      <c r="AG245" s="259">
        <v>40451</v>
      </c>
      <c r="AH245" s="270"/>
      <c r="AI245" s="270"/>
      <c r="AJ245" s="270"/>
      <c r="AK245" s="270"/>
      <c r="AL245" s="270"/>
      <c r="AM245" s="270"/>
      <c r="AN245" s="270"/>
      <c r="AO245" s="270"/>
      <c r="AP245" s="271"/>
      <c r="AQ245" s="252">
        <v>484</v>
      </c>
      <c r="AR245" s="253"/>
      <c r="AS245" s="253"/>
      <c r="AT245" s="253"/>
      <c r="AU245" s="253"/>
      <c r="AV245" s="253"/>
      <c r="AW245" s="253"/>
      <c r="AX245" s="253"/>
      <c r="AY245" s="253"/>
      <c r="AZ245" s="253"/>
      <c r="BA245" s="254"/>
      <c r="BB245" s="255" t="s">
        <v>89</v>
      </c>
      <c r="BC245" s="256"/>
      <c r="BD245" s="256"/>
      <c r="BE245" s="256"/>
      <c r="BF245" s="256"/>
      <c r="BG245" s="256"/>
      <c r="BH245" s="256"/>
      <c r="BI245" s="256"/>
      <c r="BJ245" s="256"/>
      <c r="BK245" s="256"/>
      <c r="BL245" s="256"/>
      <c r="BM245" s="256"/>
      <c r="BN245" s="256"/>
      <c r="BO245" s="256"/>
      <c r="BP245" s="256"/>
      <c r="BQ245" s="256"/>
      <c r="BR245" s="256"/>
      <c r="BS245" s="256"/>
      <c r="BT245" s="256"/>
      <c r="BU245" s="256"/>
      <c r="BV245" s="256"/>
      <c r="BW245" s="256"/>
      <c r="BX245" s="256"/>
      <c r="BY245" s="256"/>
      <c r="BZ245" s="256"/>
      <c r="CA245" s="256"/>
      <c r="CB245" s="256"/>
      <c r="CC245" s="17"/>
      <c r="CG245" s="23" t="s">
        <v>169</v>
      </c>
      <c r="CH245" s="3" t="e">
        <f>CH236+CH171</f>
        <v>#REF!</v>
      </c>
      <c r="CJ245" s="21" t="e">
        <f>CJ236+CJ171</f>
        <v>#REF!</v>
      </c>
    </row>
    <row r="246" spans="84:85" ht="15.75">
      <c r="CF246" s="3">
        <v>5370</v>
      </c>
      <c r="CG246" s="3" t="s">
        <v>274</v>
      </c>
    </row>
    <row r="247" spans="2:93" ht="15.75">
      <c r="B247" s="172" t="s">
        <v>34</v>
      </c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  <c r="BC247" s="172"/>
      <c r="BD247" s="172"/>
      <c r="BE247" s="172"/>
      <c r="BF247" s="172"/>
      <c r="BG247" s="172"/>
      <c r="BH247" s="172"/>
      <c r="BI247" s="172"/>
      <c r="BJ247" s="172"/>
      <c r="BK247" s="172"/>
      <c r="BL247" s="172"/>
      <c r="BM247" s="172"/>
      <c r="BN247" s="172"/>
      <c r="BO247" s="172"/>
      <c r="BP247" s="172"/>
      <c r="BQ247" s="172"/>
      <c r="BR247" s="172"/>
      <c r="BS247" s="172"/>
      <c r="BT247" s="172"/>
      <c r="BU247" s="172"/>
      <c r="BV247" s="172"/>
      <c r="BW247" s="172"/>
      <c r="BX247" s="172"/>
      <c r="BY247" s="172"/>
      <c r="BZ247" s="172"/>
      <c r="CA247" s="172"/>
      <c r="CB247" s="172"/>
      <c r="CD247" s="3">
        <f>SUM(CD238,CD171,CD100)</f>
        <v>4261</v>
      </c>
      <c r="CE247" s="3">
        <f>SUM(CE238,CE171,CE100)</f>
        <v>71</v>
      </c>
      <c r="CF247" s="3">
        <f>SUM(CF238,CF171,CF100)</f>
        <v>7483</v>
      </c>
      <c r="CG247" s="170" t="s">
        <v>273</v>
      </c>
      <c r="CH247" s="171"/>
      <c r="CI247" s="171"/>
      <c r="CJ247" s="171"/>
      <c r="CK247" s="171"/>
      <c r="CL247" s="171"/>
      <c r="CM247" s="171"/>
      <c r="CN247" s="171"/>
      <c r="CO247" s="171"/>
    </row>
    <row r="248" spans="84:88" ht="15.75">
      <c r="CF248" s="3">
        <v>6810</v>
      </c>
      <c r="CG248" s="168" t="s">
        <v>271</v>
      </c>
      <c r="CH248" s="169"/>
      <c r="CI248" s="169"/>
      <c r="CJ248" s="169"/>
    </row>
    <row r="249" spans="2:93" ht="15.75">
      <c r="B249" s="172" t="s">
        <v>35</v>
      </c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  <c r="AA249" s="172"/>
      <c r="AB249" s="172"/>
      <c r="AC249" s="172"/>
      <c r="AD249" s="172"/>
      <c r="AE249" s="172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  <c r="AP249" s="172"/>
      <c r="AQ249" s="172"/>
      <c r="AR249" s="172"/>
      <c r="AS249" s="172"/>
      <c r="AT249" s="172"/>
      <c r="AU249" s="172"/>
      <c r="AV249" s="172"/>
      <c r="AW249" s="172"/>
      <c r="AX249" s="172"/>
      <c r="AY249" s="172"/>
      <c r="AZ249" s="172"/>
      <c r="BA249" s="172"/>
      <c r="BB249" s="172"/>
      <c r="BC249" s="172"/>
      <c r="BD249" s="172"/>
      <c r="BE249" s="172"/>
      <c r="BF249" s="172"/>
      <c r="BG249" s="172"/>
      <c r="BH249" s="172"/>
      <c r="BI249" s="172"/>
      <c r="BJ249" s="172"/>
      <c r="BK249" s="172"/>
      <c r="BL249" s="172"/>
      <c r="BM249" s="172"/>
      <c r="BN249" s="172"/>
      <c r="BO249" s="172"/>
      <c r="BP249" s="172"/>
      <c r="BQ249" s="172"/>
      <c r="BR249" s="172"/>
      <c r="BS249" s="172"/>
      <c r="BT249" s="172"/>
      <c r="BU249" s="172"/>
      <c r="BV249" s="172"/>
      <c r="BW249" s="172"/>
      <c r="BX249" s="172"/>
      <c r="BY249" s="172"/>
      <c r="BZ249" s="172"/>
      <c r="CA249" s="172"/>
      <c r="CB249" s="172"/>
      <c r="CF249" s="3">
        <v>7050</v>
      </c>
      <c r="CG249" s="168" t="s">
        <v>272</v>
      </c>
      <c r="CH249" s="169"/>
      <c r="CI249" s="169"/>
      <c r="CJ249" s="169"/>
      <c r="CK249" s="169"/>
      <c r="CL249" s="169"/>
      <c r="CM249" s="169"/>
      <c r="CN249" s="169"/>
      <c r="CO249" s="169"/>
    </row>
    <row r="250" spans="2:88" ht="124.5" customHeight="1">
      <c r="B250" s="215" t="s">
        <v>134</v>
      </c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5"/>
      <c r="AY250" s="215"/>
      <c r="AZ250" s="215"/>
      <c r="BA250" s="215"/>
      <c r="BB250" s="215"/>
      <c r="BC250" s="215"/>
      <c r="BD250" s="215"/>
      <c r="BE250" s="215"/>
      <c r="BF250" s="215"/>
      <c r="BG250" s="215"/>
      <c r="BH250" s="215"/>
      <c r="BI250" s="215"/>
      <c r="BJ250" s="215"/>
      <c r="BK250" s="215"/>
      <c r="BL250" s="215"/>
      <c r="BM250" s="215"/>
      <c r="BN250" s="215"/>
      <c r="BO250" s="215"/>
      <c r="BP250" s="215"/>
      <c r="BQ250" s="215"/>
      <c r="BR250" s="215"/>
      <c r="BS250" s="215"/>
      <c r="BT250" s="215"/>
      <c r="BU250" s="215"/>
      <c r="BV250" s="215"/>
      <c r="BW250" s="215"/>
      <c r="BX250" s="215"/>
      <c r="BY250" s="215"/>
      <c r="BZ250" s="215"/>
      <c r="CA250" s="215"/>
      <c r="CB250" s="215"/>
      <c r="CG250" s="3" t="s">
        <v>170</v>
      </c>
      <c r="CJ250" s="24" t="e">
        <f>CJ245/CH245</f>
        <v>#REF!</v>
      </c>
    </row>
    <row r="251" spans="2:80" ht="15.75">
      <c r="B251" s="242" t="s">
        <v>36</v>
      </c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  <c r="AJ251" s="242"/>
      <c r="AK251" s="242"/>
      <c r="AL251" s="242"/>
      <c r="AM251" s="242"/>
      <c r="AN251" s="242"/>
      <c r="AO251" s="242"/>
      <c r="AP251" s="242"/>
      <c r="AQ251" s="242"/>
      <c r="AR251" s="242"/>
      <c r="AS251" s="242"/>
      <c r="AT251" s="242"/>
      <c r="AU251" s="242"/>
      <c r="AV251" s="242"/>
      <c r="AW251" s="242"/>
      <c r="AX251" s="242"/>
      <c r="AY251" s="242"/>
      <c r="AZ251" s="242"/>
      <c r="BA251" s="242"/>
      <c r="BB251" s="242"/>
      <c r="BC251" s="242"/>
      <c r="BD251" s="242"/>
      <c r="BE251" s="242"/>
      <c r="BF251" s="242"/>
      <c r="BG251" s="242"/>
      <c r="BH251" s="242"/>
      <c r="BI251" s="242"/>
      <c r="BJ251" s="242"/>
      <c r="BK251" s="242"/>
      <c r="BL251" s="242"/>
      <c r="BM251" s="242"/>
      <c r="BN251" s="242"/>
      <c r="BO251" s="242"/>
      <c r="BP251" s="242"/>
      <c r="BQ251" s="242"/>
      <c r="BR251" s="242"/>
      <c r="BS251" s="242"/>
      <c r="BT251" s="242"/>
      <c r="BU251" s="242"/>
      <c r="BV251" s="242"/>
      <c r="BW251" s="242"/>
      <c r="BX251" s="242"/>
      <c r="BY251" s="242"/>
      <c r="BZ251" s="242"/>
      <c r="CA251" s="242"/>
      <c r="CB251" s="242"/>
    </row>
    <row r="252" ht="7.5" customHeight="1"/>
    <row r="253" spans="2:80" ht="15.75">
      <c r="B253" s="172" t="s">
        <v>37</v>
      </c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  <c r="BE253" s="172"/>
      <c r="BF253" s="172"/>
      <c r="BG253" s="172"/>
      <c r="BH253" s="172"/>
      <c r="BI253" s="172"/>
      <c r="BJ253" s="172"/>
      <c r="BK253" s="172"/>
      <c r="BL253" s="172"/>
      <c r="BM253" s="172"/>
      <c r="BN253" s="172"/>
      <c r="BO253" s="172"/>
      <c r="BP253" s="172"/>
      <c r="BQ253" s="172"/>
      <c r="BR253" s="172"/>
      <c r="BS253" s="172"/>
      <c r="BT253" s="172"/>
      <c r="BU253" s="172"/>
      <c r="BV253" s="172"/>
      <c r="BW253" s="172"/>
      <c r="BX253" s="172"/>
      <c r="BY253" s="172"/>
      <c r="BZ253" s="172"/>
      <c r="CA253" s="172"/>
      <c r="CB253" s="172"/>
    </row>
    <row r="254" ht="25.5" customHeight="1"/>
    <row r="255" spans="2:80" ht="21.75" customHeight="1">
      <c r="B255" s="173" t="s">
        <v>38</v>
      </c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  <c r="AA255" s="174"/>
      <c r="AB255" s="174"/>
      <c r="AC255" s="174"/>
      <c r="AD255" s="175"/>
      <c r="AE255" s="173" t="s">
        <v>39</v>
      </c>
      <c r="AF255" s="174"/>
      <c r="AG255" s="174"/>
      <c r="AH255" s="174"/>
      <c r="AI255" s="174"/>
      <c r="AJ255" s="174"/>
      <c r="AK255" s="174"/>
      <c r="AL255" s="174"/>
      <c r="AM255" s="174"/>
      <c r="AN255" s="174"/>
      <c r="AO255" s="174"/>
      <c r="AP255" s="174"/>
      <c r="AQ255" s="174"/>
      <c r="AR255" s="174"/>
      <c r="AS255" s="174"/>
      <c r="AT255" s="174"/>
      <c r="AU255" s="174"/>
      <c r="AV255" s="174"/>
      <c r="AW255" s="174"/>
      <c r="AX255" s="174"/>
      <c r="AY255" s="174"/>
      <c r="AZ255" s="174"/>
      <c r="BA255" s="174"/>
      <c r="BB255" s="175"/>
      <c r="BC255" s="173" t="s">
        <v>40</v>
      </c>
      <c r="BD255" s="174"/>
      <c r="BE255" s="174"/>
      <c r="BF255" s="174"/>
      <c r="BG255" s="174"/>
      <c r="BH255" s="174"/>
      <c r="BI255" s="174"/>
      <c r="BJ255" s="174"/>
      <c r="BK255" s="174"/>
      <c r="BL255" s="174"/>
      <c r="BM255" s="174"/>
      <c r="BN255" s="174"/>
      <c r="BO255" s="174"/>
      <c r="BP255" s="174"/>
      <c r="BQ255" s="174"/>
      <c r="BR255" s="174"/>
      <c r="BS255" s="174"/>
      <c r="BT255" s="174"/>
      <c r="BU255" s="174"/>
      <c r="BV255" s="174"/>
      <c r="BW255" s="174"/>
      <c r="BX255" s="174"/>
      <c r="BY255" s="174"/>
      <c r="BZ255" s="174"/>
      <c r="CA255" s="174"/>
      <c r="CB255" s="175"/>
    </row>
    <row r="256" spans="2:80" ht="15.75">
      <c r="B256" s="173">
        <v>1</v>
      </c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  <c r="AA256" s="174"/>
      <c r="AB256" s="174"/>
      <c r="AC256" s="174"/>
      <c r="AD256" s="175"/>
      <c r="AE256" s="173">
        <v>2</v>
      </c>
      <c r="AF256" s="174"/>
      <c r="AG256" s="174"/>
      <c r="AH256" s="174"/>
      <c r="AI256" s="174"/>
      <c r="AJ256" s="174"/>
      <c r="AK256" s="174"/>
      <c r="AL256" s="174"/>
      <c r="AM256" s="174"/>
      <c r="AN256" s="174"/>
      <c r="AO256" s="174"/>
      <c r="AP256" s="174"/>
      <c r="AQ256" s="174"/>
      <c r="AR256" s="174"/>
      <c r="AS256" s="174"/>
      <c r="AT256" s="174"/>
      <c r="AU256" s="174"/>
      <c r="AV256" s="174"/>
      <c r="AW256" s="174"/>
      <c r="AX256" s="174"/>
      <c r="AY256" s="174"/>
      <c r="AZ256" s="174"/>
      <c r="BA256" s="174"/>
      <c r="BB256" s="175"/>
      <c r="BC256" s="173">
        <v>3</v>
      </c>
      <c r="BD256" s="174"/>
      <c r="BE256" s="174"/>
      <c r="BF256" s="174"/>
      <c r="BG256" s="174"/>
      <c r="BH256" s="174"/>
      <c r="BI256" s="174"/>
      <c r="BJ256" s="174"/>
      <c r="BK256" s="174"/>
      <c r="BL256" s="174"/>
      <c r="BM256" s="174"/>
      <c r="BN256" s="174"/>
      <c r="BO256" s="174"/>
      <c r="BP256" s="174"/>
      <c r="BQ256" s="174"/>
      <c r="BR256" s="174"/>
      <c r="BS256" s="174"/>
      <c r="BT256" s="174"/>
      <c r="BU256" s="174"/>
      <c r="BV256" s="174"/>
      <c r="BW256" s="174"/>
      <c r="BX256" s="174"/>
      <c r="BY256" s="174"/>
      <c r="BZ256" s="174"/>
      <c r="CA256" s="174"/>
      <c r="CB256" s="175"/>
    </row>
    <row r="257" spans="2:80" ht="39" customHeight="1">
      <c r="B257" s="164" t="s">
        <v>81</v>
      </c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6"/>
      <c r="AE257" s="178" t="s">
        <v>174</v>
      </c>
      <c r="AF257" s="179"/>
      <c r="AG257" s="179"/>
      <c r="AH257" s="179"/>
      <c r="AI257" s="179"/>
      <c r="AJ257" s="179"/>
      <c r="AK257" s="179"/>
      <c r="AL257" s="179"/>
      <c r="AM257" s="179"/>
      <c r="AN257" s="179"/>
      <c r="AO257" s="179"/>
      <c r="AP257" s="179"/>
      <c r="AQ257" s="179"/>
      <c r="AR257" s="179"/>
      <c r="AS257" s="179"/>
      <c r="AT257" s="179"/>
      <c r="AU257" s="179"/>
      <c r="AV257" s="179"/>
      <c r="AW257" s="179"/>
      <c r="AX257" s="179"/>
      <c r="AY257" s="179"/>
      <c r="AZ257" s="179"/>
      <c r="BA257" s="179"/>
      <c r="BB257" s="180"/>
      <c r="BC257" s="178" t="s">
        <v>82</v>
      </c>
      <c r="BD257" s="179"/>
      <c r="BE257" s="179"/>
      <c r="BF257" s="179"/>
      <c r="BG257" s="179"/>
      <c r="BH257" s="179"/>
      <c r="BI257" s="179"/>
      <c r="BJ257" s="179"/>
      <c r="BK257" s="179"/>
      <c r="BL257" s="179"/>
      <c r="BM257" s="179"/>
      <c r="BN257" s="179"/>
      <c r="BO257" s="179"/>
      <c r="BP257" s="179"/>
      <c r="BQ257" s="179"/>
      <c r="BR257" s="179"/>
      <c r="BS257" s="179"/>
      <c r="BT257" s="179"/>
      <c r="BU257" s="179"/>
      <c r="BV257" s="179"/>
      <c r="BW257" s="179"/>
      <c r="BX257" s="179"/>
      <c r="BY257" s="179"/>
      <c r="BZ257" s="179"/>
      <c r="CA257" s="179"/>
      <c r="CB257" s="180"/>
    </row>
    <row r="258" spans="2:80" ht="39" customHeight="1">
      <c r="B258" s="178" t="s">
        <v>157</v>
      </c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80"/>
      <c r="AE258" s="228" t="s">
        <v>83</v>
      </c>
      <c r="AF258" s="229"/>
      <c r="AG258" s="229"/>
      <c r="AH258" s="229"/>
      <c r="AI258" s="229"/>
      <c r="AJ258" s="229"/>
      <c r="AK258" s="229"/>
      <c r="AL258" s="229"/>
      <c r="AM258" s="229"/>
      <c r="AN258" s="229"/>
      <c r="AO258" s="229"/>
      <c r="AP258" s="229"/>
      <c r="AQ258" s="229"/>
      <c r="AR258" s="229"/>
      <c r="AS258" s="229"/>
      <c r="AT258" s="229"/>
      <c r="AU258" s="229"/>
      <c r="AV258" s="229"/>
      <c r="AW258" s="229"/>
      <c r="AX258" s="229"/>
      <c r="AY258" s="229"/>
      <c r="AZ258" s="229"/>
      <c r="BA258" s="229"/>
      <c r="BB258" s="230"/>
      <c r="BC258" s="178" t="s">
        <v>131</v>
      </c>
      <c r="BD258" s="179"/>
      <c r="BE258" s="179"/>
      <c r="BF258" s="179"/>
      <c r="BG258" s="179"/>
      <c r="BH258" s="179"/>
      <c r="BI258" s="179"/>
      <c r="BJ258" s="179"/>
      <c r="BK258" s="179"/>
      <c r="BL258" s="179"/>
      <c r="BM258" s="179"/>
      <c r="BN258" s="179"/>
      <c r="BO258" s="179"/>
      <c r="BP258" s="179"/>
      <c r="BQ258" s="179"/>
      <c r="BR258" s="179"/>
      <c r="BS258" s="179"/>
      <c r="BT258" s="179"/>
      <c r="BU258" s="179"/>
      <c r="BV258" s="179"/>
      <c r="BW258" s="179"/>
      <c r="BX258" s="179"/>
      <c r="BY258" s="179"/>
      <c r="BZ258" s="179"/>
      <c r="CA258" s="179"/>
      <c r="CB258" s="180"/>
    </row>
    <row r="259" spans="2:80" ht="41.25" customHeight="1">
      <c r="B259" s="178" t="s">
        <v>122</v>
      </c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180"/>
      <c r="AE259" s="228" t="s">
        <v>123</v>
      </c>
      <c r="AF259" s="229"/>
      <c r="AG259" s="229"/>
      <c r="AH259" s="229"/>
      <c r="AI259" s="229"/>
      <c r="AJ259" s="229"/>
      <c r="AK259" s="229"/>
      <c r="AL259" s="229"/>
      <c r="AM259" s="229"/>
      <c r="AN259" s="229"/>
      <c r="AO259" s="229"/>
      <c r="AP259" s="229"/>
      <c r="AQ259" s="229"/>
      <c r="AR259" s="229"/>
      <c r="AS259" s="229"/>
      <c r="AT259" s="229"/>
      <c r="AU259" s="229"/>
      <c r="AV259" s="229"/>
      <c r="AW259" s="229"/>
      <c r="AX259" s="229"/>
      <c r="AY259" s="229"/>
      <c r="AZ259" s="229"/>
      <c r="BA259" s="229"/>
      <c r="BB259" s="230"/>
      <c r="BC259" s="178" t="s">
        <v>131</v>
      </c>
      <c r="BD259" s="179"/>
      <c r="BE259" s="179"/>
      <c r="BF259" s="179"/>
      <c r="BG259" s="179"/>
      <c r="BH259" s="179"/>
      <c r="BI259" s="179"/>
      <c r="BJ259" s="179"/>
      <c r="BK259" s="179"/>
      <c r="BL259" s="179"/>
      <c r="BM259" s="179"/>
      <c r="BN259" s="179"/>
      <c r="BO259" s="179"/>
      <c r="BP259" s="179"/>
      <c r="BQ259" s="179"/>
      <c r="BR259" s="179"/>
      <c r="BS259" s="179"/>
      <c r="BT259" s="179"/>
      <c r="BU259" s="179"/>
      <c r="BV259" s="179"/>
      <c r="BW259" s="179"/>
      <c r="BX259" s="179"/>
      <c r="BY259" s="179"/>
      <c r="BZ259" s="179"/>
      <c r="CA259" s="179"/>
      <c r="CB259" s="180"/>
    </row>
    <row r="261" spans="2:81" ht="21.75" customHeight="1">
      <c r="B261" s="258" t="s">
        <v>50</v>
      </c>
      <c r="C261" s="258"/>
      <c r="D261" s="258"/>
      <c r="E261" s="258"/>
      <c r="F261" s="258"/>
      <c r="G261" s="258"/>
      <c r="H261" s="258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258"/>
      <c r="T261" s="258"/>
      <c r="U261" s="258"/>
      <c r="V261" s="258"/>
      <c r="W261" s="258"/>
      <c r="X261" s="258"/>
      <c r="Y261" s="258"/>
      <c r="Z261" s="258"/>
      <c r="AA261" s="258"/>
      <c r="AB261" s="258"/>
      <c r="AC261" s="258"/>
      <c r="AD261" s="258"/>
      <c r="AE261" s="258"/>
      <c r="AF261" s="258"/>
      <c r="AG261" s="258"/>
      <c r="AH261" s="258"/>
      <c r="AI261" s="258"/>
      <c r="AJ261" s="258"/>
      <c r="AK261" s="258"/>
      <c r="AL261" s="258"/>
      <c r="AM261" s="258"/>
      <c r="AN261" s="258"/>
      <c r="AO261" s="258"/>
      <c r="AP261" s="258"/>
      <c r="AQ261" s="258"/>
      <c r="AR261" s="258"/>
      <c r="AS261" s="258"/>
      <c r="AT261" s="258"/>
      <c r="AU261" s="258"/>
      <c r="AV261" s="258"/>
      <c r="AW261" s="258"/>
      <c r="AX261" s="258"/>
      <c r="AY261" s="258"/>
      <c r="AZ261" s="258"/>
      <c r="BA261" s="258"/>
      <c r="BB261" s="258"/>
      <c r="BC261" s="258"/>
      <c r="BD261" s="258"/>
      <c r="BE261" s="258"/>
      <c r="BF261" s="258"/>
      <c r="BG261" s="258"/>
      <c r="BH261" s="258"/>
      <c r="BI261" s="258"/>
      <c r="BJ261" s="258"/>
      <c r="BK261" s="258"/>
      <c r="BL261" s="258"/>
      <c r="BM261" s="258"/>
      <c r="BN261" s="258"/>
      <c r="BO261" s="258"/>
      <c r="BP261" s="258"/>
      <c r="BQ261" s="258"/>
      <c r="BR261" s="258"/>
      <c r="BS261" s="258"/>
      <c r="BT261" s="258"/>
      <c r="BU261" s="258"/>
      <c r="BV261" s="258"/>
      <c r="BW261" s="258"/>
      <c r="BX261" s="258"/>
      <c r="BY261" s="258"/>
      <c r="BZ261" s="258"/>
      <c r="CA261" s="258"/>
      <c r="CB261" s="258"/>
      <c r="CC261" s="18"/>
    </row>
    <row r="263" spans="2:80" ht="21.75" customHeight="1">
      <c r="B263" s="172" t="s">
        <v>41</v>
      </c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  <c r="BD263" s="172"/>
      <c r="BE263" s="172"/>
      <c r="BF263" s="172"/>
      <c r="BG263" s="172"/>
      <c r="BH263" s="172"/>
      <c r="BI263" s="172"/>
      <c r="BJ263" s="172"/>
      <c r="BK263" s="172"/>
      <c r="BL263" s="172"/>
      <c r="BM263" s="172"/>
      <c r="BN263" s="172"/>
      <c r="BO263" s="172"/>
      <c r="BP263" s="172"/>
      <c r="BQ263" s="172"/>
      <c r="BR263" s="172"/>
      <c r="BS263" s="172"/>
      <c r="BT263" s="172"/>
      <c r="BU263" s="172"/>
      <c r="BV263" s="172"/>
      <c r="BW263" s="172"/>
      <c r="BX263" s="172"/>
      <c r="BY263" s="172"/>
      <c r="BZ263" s="172"/>
      <c r="CA263" s="172"/>
      <c r="CB263" s="172"/>
    </row>
    <row r="264" spans="2:93" s="2" customFormat="1" ht="15.75">
      <c r="B264" s="11" t="s">
        <v>110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</row>
    <row r="266" spans="2:80" ht="15.75">
      <c r="B266" s="172" t="s">
        <v>42</v>
      </c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  <c r="BE266" s="172"/>
      <c r="BF266" s="172"/>
      <c r="BG266" s="172"/>
      <c r="BH266" s="172"/>
      <c r="BI266" s="172"/>
      <c r="BJ266" s="172"/>
      <c r="BK266" s="172"/>
      <c r="BL266" s="172"/>
      <c r="BM266" s="172"/>
      <c r="BN266" s="172"/>
      <c r="BO266" s="172"/>
      <c r="BP266" s="172"/>
      <c r="BQ266" s="172"/>
      <c r="BR266" s="172"/>
      <c r="BS266" s="172"/>
      <c r="BT266" s="172"/>
      <c r="BU266" s="172"/>
      <c r="BV266" s="172"/>
      <c r="BW266" s="172"/>
      <c r="BX266" s="172"/>
      <c r="BY266" s="172"/>
      <c r="BZ266" s="172"/>
      <c r="CA266" s="172"/>
      <c r="CB266" s="172"/>
    </row>
    <row r="267" spans="2:80" ht="15.75"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224"/>
      <c r="BX267" s="224"/>
      <c r="BY267" s="224"/>
      <c r="BZ267" s="224"/>
      <c r="CA267" s="224"/>
      <c r="CB267" s="224"/>
    </row>
    <row r="269" ht="10.5" customHeight="1"/>
    <row r="270" spans="2:80" ht="14.25" customHeight="1">
      <c r="B270" s="161" t="s">
        <v>43</v>
      </c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9"/>
      <c r="AA270" s="161" t="s">
        <v>44</v>
      </c>
      <c r="AB270" s="278"/>
      <c r="AC270" s="278"/>
      <c r="AD270" s="278"/>
      <c r="AE270" s="278"/>
      <c r="AF270" s="278"/>
      <c r="AG270" s="278"/>
      <c r="AH270" s="278"/>
      <c r="AI270" s="278"/>
      <c r="AJ270" s="278"/>
      <c r="AK270" s="278"/>
      <c r="AL270" s="278"/>
      <c r="AM270" s="278"/>
      <c r="AN270" s="278"/>
      <c r="AO270" s="278"/>
      <c r="AP270" s="278"/>
      <c r="AQ270" s="278"/>
      <c r="AR270" s="278"/>
      <c r="AS270" s="278"/>
      <c r="AT270" s="278"/>
      <c r="AU270" s="278"/>
      <c r="AV270" s="278"/>
      <c r="AW270" s="278"/>
      <c r="AX270" s="278"/>
      <c r="AY270" s="278"/>
      <c r="AZ270" s="278"/>
      <c r="BA270" s="278"/>
      <c r="BB270" s="279"/>
      <c r="BC270" s="161" t="s">
        <v>140</v>
      </c>
      <c r="BD270" s="278"/>
      <c r="BE270" s="278"/>
      <c r="BF270" s="278"/>
      <c r="BG270" s="278"/>
      <c r="BH270" s="278"/>
      <c r="BI270" s="278"/>
      <c r="BJ270" s="278"/>
      <c r="BK270" s="278"/>
      <c r="BL270" s="278"/>
      <c r="BM270" s="278"/>
      <c r="BN270" s="278"/>
      <c r="BO270" s="278"/>
      <c r="BP270" s="278"/>
      <c r="BQ270" s="278"/>
      <c r="BR270" s="278"/>
      <c r="BS270" s="278"/>
      <c r="BT270" s="278"/>
      <c r="BU270" s="278"/>
      <c r="BV270" s="278"/>
      <c r="BW270" s="278"/>
      <c r="BX270" s="278"/>
      <c r="BY270" s="278"/>
      <c r="BZ270" s="278"/>
      <c r="CA270" s="278"/>
      <c r="CB270" s="279"/>
    </row>
    <row r="271" spans="2:80" ht="15.75">
      <c r="B271" s="173">
        <v>1</v>
      </c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5"/>
      <c r="AA271" s="173">
        <v>2</v>
      </c>
      <c r="AB271" s="174"/>
      <c r="AC271" s="174"/>
      <c r="AD271" s="174"/>
      <c r="AE271" s="174"/>
      <c r="AF271" s="174"/>
      <c r="AG271" s="174"/>
      <c r="AH271" s="174"/>
      <c r="AI271" s="174"/>
      <c r="AJ271" s="174"/>
      <c r="AK271" s="174"/>
      <c r="AL271" s="174"/>
      <c r="AM271" s="174"/>
      <c r="AN271" s="174"/>
      <c r="AO271" s="174"/>
      <c r="AP271" s="174"/>
      <c r="AQ271" s="174"/>
      <c r="AR271" s="174"/>
      <c r="AS271" s="174"/>
      <c r="AT271" s="174"/>
      <c r="AU271" s="174"/>
      <c r="AV271" s="174"/>
      <c r="AW271" s="174"/>
      <c r="AX271" s="174"/>
      <c r="AY271" s="174"/>
      <c r="AZ271" s="174"/>
      <c r="BA271" s="174"/>
      <c r="BB271" s="175"/>
      <c r="BC271" s="173">
        <v>3</v>
      </c>
      <c r="BD271" s="174"/>
      <c r="BE271" s="174"/>
      <c r="BF271" s="174"/>
      <c r="BG271" s="174"/>
      <c r="BH271" s="174"/>
      <c r="BI271" s="174"/>
      <c r="BJ271" s="174"/>
      <c r="BK271" s="174"/>
      <c r="BL271" s="174"/>
      <c r="BM271" s="174"/>
      <c r="BN271" s="174"/>
      <c r="BO271" s="174"/>
      <c r="BP271" s="174"/>
      <c r="BQ271" s="174"/>
      <c r="BR271" s="174"/>
      <c r="BS271" s="174"/>
      <c r="BT271" s="174"/>
      <c r="BU271" s="174"/>
      <c r="BV271" s="174"/>
      <c r="BW271" s="174"/>
      <c r="BX271" s="174"/>
      <c r="BY271" s="174"/>
      <c r="BZ271" s="174"/>
      <c r="CA271" s="174"/>
      <c r="CB271" s="175"/>
    </row>
    <row r="272" spans="2:80" ht="15.75">
      <c r="B272" s="173" t="s">
        <v>139</v>
      </c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5"/>
      <c r="AA272" s="173" t="s">
        <v>108</v>
      </c>
      <c r="AB272" s="174"/>
      <c r="AC272" s="174"/>
      <c r="AD272" s="174"/>
      <c r="AE272" s="174"/>
      <c r="AF272" s="174"/>
      <c r="AG272" s="174"/>
      <c r="AH272" s="174"/>
      <c r="AI272" s="174"/>
      <c r="AJ272" s="174"/>
      <c r="AK272" s="174"/>
      <c r="AL272" s="174"/>
      <c r="AM272" s="174"/>
      <c r="AN272" s="174"/>
      <c r="AO272" s="174"/>
      <c r="AP272" s="174"/>
      <c r="AQ272" s="174"/>
      <c r="AR272" s="174"/>
      <c r="AS272" s="174"/>
      <c r="AT272" s="174"/>
      <c r="AU272" s="174"/>
      <c r="AV272" s="174"/>
      <c r="AW272" s="174"/>
      <c r="AX272" s="174"/>
      <c r="AY272" s="174"/>
      <c r="AZ272" s="174"/>
      <c r="BA272" s="174"/>
      <c r="BB272" s="175"/>
      <c r="BC272" s="173" t="s">
        <v>88</v>
      </c>
      <c r="BD272" s="174"/>
      <c r="BE272" s="174"/>
      <c r="BF272" s="174"/>
      <c r="BG272" s="174"/>
      <c r="BH272" s="174"/>
      <c r="BI272" s="174"/>
      <c r="BJ272" s="174"/>
      <c r="BK272" s="174"/>
      <c r="BL272" s="174"/>
      <c r="BM272" s="174"/>
      <c r="BN272" s="174"/>
      <c r="BO272" s="174"/>
      <c r="BP272" s="174"/>
      <c r="BQ272" s="174"/>
      <c r="BR272" s="174"/>
      <c r="BS272" s="174"/>
      <c r="BT272" s="174"/>
      <c r="BU272" s="174"/>
      <c r="BV272" s="174"/>
      <c r="BW272" s="174"/>
      <c r="BX272" s="174"/>
      <c r="BY272" s="174"/>
      <c r="BZ272" s="174"/>
      <c r="CA272" s="174"/>
      <c r="CB272" s="175"/>
    </row>
    <row r="274" spans="2:80" ht="21.75" customHeight="1">
      <c r="B274" s="172" t="s">
        <v>45</v>
      </c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  <c r="AR274" s="172"/>
      <c r="AS274" s="172"/>
      <c r="AT274" s="172"/>
      <c r="AU274" s="172"/>
      <c r="AV274" s="172"/>
      <c r="AW274" s="172"/>
      <c r="AX274" s="172"/>
      <c r="AY274" s="172"/>
      <c r="AZ274" s="172"/>
      <c r="BA274" s="172"/>
      <c r="BB274" s="172"/>
      <c r="BC274" s="172"/>
      <c r="BD274" s="172"/>
      <c r="BE274" s="172"/>
      <c r="BF274" s="172"/>
      <c r="BG274" s="172"/>
      <c r="BH274" s="172"/>
      <c r="BI274" s="172"/>
      <c r="BJ274" s="172"/>
      <c r="BK274" s="172"/>
      <c r="BL274" s="172"/>
      <c r="BM274" s="172"/>
      <c r="BN274" s="172"/>
      <c r="BO274" s="172"/>
      <c r="BP274" s="172"/>
      <c r="BQ274" s="172"/>
      <c r="BR274" s="172"/>
      <c r="BS274" s="172"/>
      <c r="BT274" s="172"/>
      <c r="BU274" s="172"/>
      <c r="BV274" s="172"/>
      <c r="BW274" s="172"/>
      <c r="BX274" s="172"/>
      <c r="BY274" s="172"/>
      <c r="BZ274" s="172"/>
      <c r="CA274" s="172"/>
      <c r="CB274" s="172"/>
    </row>
    <row r="275" spans="2:80" ht="14.25" customHeight="1">
      <c r="B275" s="224"/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  <c r="AC275" s="224"/>
      <c r="AD275" s="224"/>
      <c r="AE275" s="224"/>
      <c r="AF275" s="224"/>
      <c r="AG275" s="224"/>
      <c r="AH275" s="224"/>
      <c r="AI275" s="224"/>
      <c r="AJ275" s="224"/>
      <c r="AK275" s="224"/>
      <c r="AL275" s="224"/>
      <c r="AM275" s="224"/>
      <c r="AN275" s="224"/>
      <c r="AO275" s="224"/>
      <c r="AP275" s="224"/>
      <c r="AQ275" s="224"/>
      <c r="AR275" s="224"/>
      <c r="AS275" s="224"/>
      <c r="AT275" s="224"/>
      <c r="AU275" s="224"/>
      <c r="AV275" s="224"/>
      <c r="AW275" s="224"/>
      <c r="AX275" s="224"/>
      <c r="AY275" s="224"/>
      <c r="AZ275" s="224"/>
      <c r="BA275" s="224"/>
      <c r="BB275" s="224"/>
      <c r="BC275" s="224"/>
      <c r="BD275" s="224"/>
      <c r="BE275" s="224"/>
      <c r="BF275" s="224"/>
      <c r="BG275" s="224"/>
      <c r="BH275" s="224"/>
      <c r="BI275" s="224"/>
      <c r="BJ275" s="224"/>
      <c r="BK275" s="224"/>
      <c r="BL275" s="224"/>
      <c r="BM275" s="224"/>
      <c r="BN275" s="224"/>
      <c r="BO275" s="224"/>
      <c r="BP275" s="224"/>
      <c r="BQ275" s="224"/>
      <c r="BR275" s="224"/>
      <c r="BS275" s="224"/>
      <c r="BT275" s="224"/>
      <c r="BU275" s="224"/>
      <c r="BV275" s="224"/>
      <c r="BW275" s="224"/>
      <c r="BX275" s="224"/>
      <c r="BY275" s="224"/>
      <c r="BZ275" s="224"/>
      <c r="CA275" s="224"/>
      <c r="CB275" s="224"/>
    </row>
    <row r="277" spans="2:80" ht="24.75" customHeight="1">
      <c r="B277" s="172" t="s">
        <v>46</v>
      </c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  <c r="AP277" s="172"/>
      <c r="AQ277" s="172"/>
      <c r="AR277" s="172"/>
      <c r="AS277" s="172"/>
      <c r="AT277" s="172"/>
      <c r="AU277" s="172"/>
      <c r="AV277" s="172"/>
      <c r="AW277" s="172"/>
      <c r="AX277" s="172"/>
      <c r="AY277" s="172"/>
      <c r="AZ277" s="172"/>
      <c r="BA277" s="172"/>
      <c r="BB277" s="172"/>
      <c r="BC277" s="172"/>
      <c r="BD277" s="172"/>
      <c r="BE277" s="172"/>
      <c r="BF277" s="172"/>
      <c r="BG277" s="172"/>
      <c r="BH277" s="172"/>
      <c r="BI277" s="172"/>
      <c r="BJ277" s="172"/>
      <c r="BK277" s="172"/>
      <c r="BL277" s="172"/>
      <c r="BM277" s="172"/>
      <c r="BN277" s="172"/>
      <c r="BO277" s="172"/>
      <c r="BP277" s="172"/>
      <c r="BQ277" s="172"/>
      <c r="BR277" s="172"/>
      <c r="BS277" s="172"/>
      <c r="BT277" s="172"/>
      <c r="BU277" s="172"/>
      <c r="BV277" s="172"/>
      <c r="BW277" s="172"/>
      <c r="BX277" s="172"/>
      <c r="BY277" s="172"/>
      <c r="BZ277" s="172"/>
      <c r="CA277" s="172"/>
      <c r="CB277" s="172"/>
    </row>
    <row r="278" spans="2:80" ht="15.75">
      <c r="B278" s="224"/>
      <c r="C278" s="224"/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  <c r="AA278" s="224"/>
      <c r="AB278" s="224"/>
      <c r="AC278" s="224"/>
      <c r="AD278" s="224"/>
      <c r="AE278" s="224"/>
      <c r="AF278" s="224"/>
      <c r="AG278" s="224"/>
      <c r="AH278" s="224"/>
      <c r="AI278" s="224"/>
      <c r="AJ278" s="224"/>
      <c r="AK278" s="224"/>
      <c r="AL278" s="224"/>
      <c r="AM278" s="224"/>
      <c r="AN278" s="224"/>
      <c r="AO278" s="224"/>
      <c r="AP278" s="224"/>
      <c r="AQ278" s="224"/>
      <c r="AR278" s="224"/>
      <c r="AS278" s="224"/>
      <c r="AT278" s="224"/>
      <c r="AU278" s="224"/>
      <c r="AV278" s="224"/>
      <c r="AW278" s="224"/>
      <c r="AX278" s="224"/>
      <c r="AY278" s="224"/>
      <c r="AZ278" s="224"/>
      <c r="BA278" s="224"/>
      <c r="BB278" s="224"/>
      <c r="BC278" s="224"/>
      <c r="BD278" s="224"/>
      <c r="BE278" s="224"/>
      <c r="BF278" s="224"/>
      <c r="BG278" s="224"/>
      <c r="BH278" s="224"/>
      <c r="BI278" s="224"/>
      <c r="BJ278" s="224"/>
      <c r="BK278" s="224"/>
      <c r="BL278" s="224"/>
      <c r="BM278" s="224"/>
      <c r="BN278" s="224"/>
      <c r="BO278" s="224"/>
      <c r="BP278" s="224"/>
      <c r="BQ278" s="224"/>
      <c r="BR278" s="224"/>
      <c r="BS278" s="224"/>
      <c r="BT278" s="224"/>
      <c r="BU278" s="224"/>
      <c r="BV278" s="224"/>
      <c r="BW278" s="224"/>
      <c r="BX278" s="224"/>
      <c r="BY278" s="224"/>
      <c r="BZ278" s="224"/>
      <c r="CA278" s="224"/>
      <c r="CB278" s="224"/>
    </row>
    <row r="280" spans="2:80" ht="21.75" customHeight="1">
      <c r="B280" s="172" t="s">
        <v>47</v>
      </c>
      <c r="C280" s="172"/>
      <c r="D280" s="17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  <c r="AR280" s="172"/>
      <c r="AS280" s="172"/>
      <c r="AT280" s="172"/>
      <c r="AU280" s="172"/>
      <c r="AV280" s="172"/>
      <c r="AW280" s="172"/>
      <c r="AX280" s="172"/>
      <c r="AY280" s="172"/>
      <c r="AZ280" s="172"/>
      <c r="BA280" s="172"/>
      <c r="BB280" s="172"/>
      <c r="BC280" s="172"/>
      <c r="BD280" s="172"/>
      <c r="BE280" s="172"/>
      <c r="BF280" s="172"/>
      <c r="BG280" s="172"/>
      <c r="BH280" s="172"/>
      <c r="BI280" s="172"/>
      <c r="BJ280" s="172"/>
      <c r="BK280" s="172"/>
      <c r="BL280" s="172"/>
      <c r="BM280" s="172"/>
      <c r="BN280" s="172"/>
      <c r="BO280" s="172"/>
      <c r="BP280" s="172"/>
      <c r="BQ280" s="172"/>
      <c r="BR280" s="172"/>
      <c r="BS280" s="172"/>
      <c r="BT280" s="172"/>
      <c r="BU280" s="172"/>
      <c r="BV280" s="172"/>
      <c r="BW280" s="172"/>
      <c r="BX280" s="172"/>
      <c r="BY280" s="172"/>
      <c r="BZ280" s="172"/>
      <c r="CA280" s="172"/>
      <c r="CB280" s="172"/>
    </row>
    <row r="281" spans="2:80" ht="15.75">
      <c r="B281" s="257" t="s">
        <v>130</v>
      </c>
      <c r="C281" s="257"/>
      <c r="D281" s="257"/>
      <c r="E281" s="257"/>
      <c r="F281" s="257"/>
      <c r="G281" s="257"/>
      <c r="H281" s="257"/>
      <c r="I281" s="257"/>
      <c r="J281" s="257"/>
      <c r="K281" s="257"/>
      <c r="L281" s="257"/>
      <c r="M281" s="257"/>
      <c r="N281" s="257"/>
      <c r="O281" s="257"/>
      <c r="P281" s="257"/>
      <c r="Q281" s="257"/>
      <c r="R281" s="257"/>
      <c r="S281" s="257"/>
      <c r="T281" s="257"/>
      <c r="U281" s="257"/>
      <c r="V281" s="257"/>
      <c r="W281" s="257"/>
      <c r="X281" s="257"/>
      <c r="Y281" s="257"/>
      <c r="Z281" s="257"/>
      <c r="AA281" s="257"/>
      <c r="AB281" s="257"/>
      <c r="AC281" s="257"/>
      <c r="AD281" s="257"/>
      <c r="AE281" s="257"/>
      <c r="AF281" s="257"/>
      <c r="AG281" s="257"/>
      <c r="AH281" s="257"/>
      <c r="AI281" s="257"/>
      <c r="AJ281" s="257"/>
      <c r="AK281" s="257"/>
      <c r="AL281" s="257"/>
      <c r="AM281" s="257"/>
      <c r="AN281" s="257"/>
      <c r="AO281" s="257"/>
      <c r="AP281" s="257"/>
      <c r="AQ281" s="257"/>
      <c r="AR281" s="257"/>
      <c r="AS281" s="257"/>
      <c r="AT281" s="257"/>
      <c r="AU281" s="257"/>
      <c r="AV281" s="257"/>
      <c r="AW281" s="257"/>
      <c r="AX281" s="257"/>
      <c r="AY281" s="257"/>
      <c r="AZ281" s="257"/>
      <c r="BA281" s="257"/>
      <c r="BB281" s="257"/>
      <c r="BC281" s="257"/>
      <c r="BD281" s="257"/>
      <c r="BE281" s="257"/>
      <c r="BF281" s="257"/>
      <c r="BG281" s="257"/>
      <c r="BH281" s="257"/>
      <c r="BI281" s="257"/>
      <c r="BJ281" s="257"/>
      <c r="BK281" s="257"/>
      <c r="BL281" s="257"/>
      <c r="BM281" s="257"/>
      <c r="BN281" s="257"/>
      <c r="BO281" s="257"/>
      <c r="BP281" s="257"/>
      <c r="BQ281" s="257"/>
      <c r="BR281" s="257"/>
      <c r="BS281" s="257"/>
      <c r="BT281" s="257"/>
      <c r="BU281" s="257"/>
      <c r="BV281" s="257"/>
      <c r="BW281" s="257"/>
      <c r="BX281" s="257"/>
      <c r="BY281" s="257"/>
      <c r="BZ281" s="257"/>
      <c r="CA281" s="257"/>
      <c r="CB281" s="257"/>
    </row>
    <row r="283" spans="2:80" ht="21.75" customHeight="1">
      <c r="B283" s="172" t="s">
        <v>48</v>
      </c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172"/>
      <c r="AT283" s="172"/>
      <c r="AU283" s="172"/>
      <c r="AV283" s="172"/>
      <c r="AW283" s="172"/>
      <c r="AX283" s="172"/>
      <c r="AY283" s="172"/>
      <c r="AZ283" s="172"/>
      <c r="BA283" s="172"/>
      <c r="BB283" s="172"/>
      <c r="BC283" s="172"/>
      <c r="BD283" s="172"/>
      <c r="BE283" s="172"/>
      <c r="BF283" s="172"/>
      <c r="BG283" s="172"/>
      <c r="BH283" s="172"/>
      <c r="BI283" s="172"/>
      <c r="BJ283" s="172"/>
      <c r="BK283" s="172"/>
      <c r="BL283" s="172"/>
      <c r="BM283" s="172"/>
      <c r="BN283" s="172"/>
      <c r="BO283" s="172"/>
      <c r="BP283" s="172"/>
      <c r="BQ283" s="172"/>
      <c r="BR283" s="172"/>
      <c r="BS283" s="172"/>
      <c r="BT283" s="172"/>
      <c r="BU283" s="172"/>
      <c r="BV283" s="172"/>
      <c r="BW283" s="172"/>
      <c r="BX283" s="172"/>
      <c r="BY283" s="172"/>
      <c r="BZ283" s="172"/>
      <c r="CA283" s="172"/>
      <c r="CB283" s="172"/>
    </row>
    <row r="284" spans="2:80" ht="15.75">
      <c r="B284" s="224"/>
      <c r="C284" s="224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  <c r="AA284" s="224"/>
      <c r="AB284" s="224"/>
      <c r="AC284" s="224"/>
      <c r="AD284" s="224"/>
      <c r="AE284" s="224"/>
      <c r="AF284" s="224"/>
      <c r="AG284" s="224"/>
      <c r="AH284" s="224"/>
      <c r="AI284" s="224"/>
      <c r="AJ284" s="224"/>
      <c r="AK284" s="224"/>
      <c r="AL284" s="224"/>
      <c r="AM284" s="224"/>
      <c r="AN284" s="224"/>
      <c r="AO284" s="224"/>
      <c r="AP284" s="224"/>
      <c r="AQ284" s="224"/>
      <c r="AR284" s="224"/>
      <c r="AS284" s="224"/>
      <c r="AT284" s="224"/>
      <c r="AU284" s="224"/>
      <c r="AV284" s="224"/>
      <c r="AW284" s="224"/>
      <c r="AX284" s="224"/>
      <c r="AY284" s="224"/>
      <c r="AZ284" s="224"/>
      <c r="BA284" s="224"/>
      <c r="BB284" s="224"/>
      <c r="BC284" s="224"/>
      <c r="BD284" s="224"/>
      <c r="BE284" s="224"/>
      <c r="BF284" s="224"/>
      <c r="BG284" s="224"/>
      <c r="BH284" s="224"/>
      <c r="BI284" s="224"/>
      <c r="BJ284" s="224"/>
      <c r="BK284" s="224"/>
      <c r="BL284" s="224"/>
      <c r="BM284" s="224"/>
      <c r="BN284" s="224"/>
      <c r="BO284" s="224"/>
      <c r="BP284" s="224"/>
      <c r="BQ284" s="224"/>
      <c r="BR284" s="224"/>
      <c r="BS284" s="224"/>
      <c r="BT284" s="224"/>
      <c r="BU284" s="224"/>
      <c r="BV284" s="224"/>
      <c r="BW284" s="224"/>
      <c r="BX284" s="224"/>
      <c r="BY284" s="224"/>
      <c r="BZ284" s="224"/>
      <c r="CA284" s="224"/>
      <c r="CB284" s="224"/>
    </row>
    <row r="286" spans="2:80" ht="15.75" customHeight="1">
      <c r="B286" s="223" t="s">
        <v>49</v>
      </c>
      <c r="C286" s="223"/>
      <c r="D286" s="223"/>
      <c r="E286" s="223"/>
      <c r="F286" s="223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223"/>
      <c r="T286" s="223"/>
      <c r="U286" s="223"/>
      <c r="V286" s="223"/>
      <c r="W286" s="223"/>
      <c r="X286" s="223"/>
      <c r="Y286" s="223"/>
      <c r="Z286" s="223"/>
      <c r="AA286" s="223"/>
      <c r="AB286" s="223"/>
      <c r="AC286" s="223"/>
      <c r="AD286" s="223"/>
      <c r="AE286" s="223"/>
      <c r="AF286" s="223"/>
      <c r="AG286" s="223"/>
      <c r="AH286" s="223"/>
      <c r="AI286" s="223"/>
      <c r="AJ286" s="223"/>
      <c r="AK286" s="223"/>
      <c r="AL286" s="223"/>
      <c r="AM286" s="223"/>
      <c r="AN286" s="223"/>
      <c r="AO286" s="223"/>
      <c r="AP286" s="223"/>
      <c r="AQ286" s="223"/>
      <c r="AR286" s="223"/>
      <c r="AS286" s="223"/>
      <c r="AT286" s="223"/>
      <c r="AU286" s="223"/>
      <c r="AV286" s="223"/>
      <c r="AW286" s="223"/>
      <c r="AX286" s="223"/>
      <c r="AY286" s="223"/>
      <c r="AZ286" s="223"/>
      <c r="BA286" s="223"/>
      <c r="BB286" s="223"/>
      <c r="BC286" s="223"/>
      <c r="BD286" s="223"/>
      <c r="BE286" s="223"/>
      <c r="BF286" s="223"/>
      <c r="BG286" s="223"/>
      <c r="BH286" s="223"/>
      <c r="BI286" s="223"/>
      <c r="BJ286" s="223"/>
      <c r="BK286" s="223"/>
      <c r="BL286" s="223"/>
      <c r="BM286" s="223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</row>
  </sheetData>
  <sheetProtection/>
  <mergeCells count="934">
    <mergeCell ref="CD226:CD233"/>
    <mergeCell ref="CE226:CE233"/>
    <mergeCell ref="CF226:CF233"/>
    <mergeCell ref="CE69:CE75"/>
    <mergeCell ref="CF69:CF75"/>
    <mergeCell ref="CD155:CD161"/>
    <mergeCell ref="CE155:CE161"/>
    <mergeCell ref="CF155:CF161"/>
    <mergeCell ref="CD172:CD177"/>
    <mergeCell ref="CE172:CE177"/>
    <mergeCell ref="CF172:CF177"/>
    <mergeCell ref="BI88:BL88"/>
    <mergeCell ref="BM88:BP88"/>
    <mergeCell ref="BQ88:BT88"/>
    <mergeCell ref="BU88:BX88"/>
    <mergeCell ref="BY88:CB88"/>
    <mergeCell ref="BM89:BP89"/>
    <mergeCell ref="BM96:BP96"/>
    <mergeCell ref="BQ96:BT96"/>
    <mergeCell ref="BU96:BX96"/>
    <mergeCell ref="B88:E88"/>
    <mergeCell ref="F88:Z88"/>
    <mergeCell ref="AA88:AN88"/>
    <mergeCell ref="AO88:AT88"/>
    <mergeCell ref="AU88:AZ88"/>
    <mergeCell ref="BA88:BD88"/>
    <mergeCell ref="CD69:CD75"/>
    <mergeCell ref="BQ89:BT89"/>
    <mergeCell ref="BU89:BX89"/>
    <mergeCell ref="BY89:CB89"/>
    <mergeCell ref="BM93:BP93"/>
    <mergeCell ref="BQ93:BT93"/>
    <mergeCell ref="BU93:BX93"/>
    <mergeCell ref="BU69:BX70"/>
    <mergeCell ref="BQ69:BT70"/>
    <mergeCell ref="BY75:CB75"/>
    <mergeCell ref="BY94:CB94"/>
    <mergeCell ref="BE88:BH88"/>
    <mergeCell ref="AO89:AT89"/>
    <mergeCell ref="AU89:AZ89"/>
    <mergeCell ref="BA89:BD89"/>
    <mergeCell ref="BE89:BH89"/>
    <mergeCell ref="BI89:BL89"/>
    <mergeCell ref="BY93:CB93"/>
    <mergeCell ref="BQ94:BT94"/>
    <mergeCell ref="BU94:BX94"/>
    <mergeCell ref="B94:E94"/>
    <mergeCell ref="F94:Z94"/>
    <mergeCell ref="AA94:AN94"/>
    <mergeCell ref="AO94:AT94"/>
    <mergeCell ref="AU94:AZ94"/>
    <mergeCell ref="BM94:BP94"/>
    <mergeCell ref="BA94:BD94"/>
    <mergeCell ref="BE94:BH94"/>
    <mergeCell ref="BI94:BL94"/>
    <mergeCell ref="BI93:BL93"/>
    <mergeCell ref="BQ95:BT95"/>
    <mergeCell ref="BU95:BX95"/>
    <mergeCell ref="BY95:CB95"/>
    <mergeCell ref="B93:E93"/>
    <mergeCell ref="F93:Z93"/>
    <mergeCell ref="AA93:AN93"/>
    <mergeCell ref="AO93:AT93"/>
    <mergeCell ref="AU93:AZ93"/>
    <mergeCell ref="BA93:BD93"/>
    <mergeCell ref="BE93:BH93"/>
    <mergeCell ref="BY96:CB96"/>
    <mergeCell ref="B95:E95"/>
    <mergeCell ref="F95:Z95"/>
    <mergeCell ref="AA95:AN95"/>
    <mergeCell ref="AO95:AT95"/>
    <mergeCell ref="AU95:AZ95"/>
    <mergeCell ref="BA95:BD95"/>
    <mergeCell ref="BE95:BH95"/>
    <mergeCell ref="BI95:BL95"/>
    <mergeCell ref="BM95:BP95"/>
    <mergeCell ref="BU97:BX97"/>
    <mergeCell ref="BY97:CB97"/>
    <mergeCell ref="B96:E96"/>
    <mergeCell ref="F96:Z96"/>
    <mergeCell ref="AA96:AN96"/>
    <mergeCell ref="AO96:AT96"/>
    <mergeCell ref="AU96:AZ96"/>
    <mergeCell ref="BA96:BD96"/>
    <mergeCell ref="BE96:BH96"/>
    <mergeCell ref="BI96:BL96"/>
    <mergeCell ref="AU97:AZ97"/>
    <mergeCell ref="BA97:BD97"/>
    <mergeCell ref="BE97:BH97"/>
    <mergeCell ref="BI97:BL97"/>
    <mergeCell ref="BM97:BP97"/>
    <mergeCell ref="BQ97:BT97"/>
    <mergeCell ref="BN27:BU28"/>
    <mergeCell ref="BV27:CB28"/>
    <mergeCell ref="BV29:CB30"/>
    <mergeCell ref="BN24:BU25"/>
    <mergeCell ref="BV24:CB25"/>
    <mergeCell ref="BH60:BN60"/>
    <mergeCell ref="BO59:BU59"/>
    <mergeCell ref="BY69:CB70"/>
    <mergeCell ref="BE66:BP68"/>
    <mergeCell ref="C25:BK25"/>
    <mergeCell ref="C26:BK26"/>
    <mergeCell ref="BN26:BU26"/>
    <mergeCell ref="BV26:CB26"/>
    <mergeCell ref="BN21:BU21"/>
    <mergeCell ref="BV21:CB21"/>
    <mergeCell ref="C22:BK22"/>
    <mergeCell ref="BN22:BU23"/>
    <mergeCell ref="BV22:CB23"/>
    <mergeCell ref="C23:BK23"/>
    <mergeCell ref="BC9:BN9"/>
    <mergeCell ref="C15:CC15"/>
    <mergeCell ref="C16:CC16"/>
    <mergeCell ref="BV18:CB18"/>
    <mergeCell ref="C19:BK19"/>
    <mergeCell ref="BN19:BU20"/>
    <mergeCell ref="BV19:CB20"/>
    <mergeCell ref="C20:BK20"/>
    <mergeCell ref="BC1:CC1"/>
    <mergeCell ref="BC2:CC2"/>
    <mergeCell ref="BC5:CC5"/>
    <mergeCell ref="BI6:BS6"/>
    <mergeCell ref="BU6:CC6"/>
    <mergeCell ref="BT7:CC7"/>
    <mergeCell ref="B280:CB280"/>
    <mergeCell ref="B274:CB274"/>
    <mergeCell ref="B275:CB275"/>
    <mergeCell ref="AA197:BJ197"/>
    <mergeCell ref="A198:BJ198"/>
    <mergeCell ref="A200:AD200"/>
    <mergeCell ref="AE200:BJ200"/>
    <mergeCell ref="BH217:BN217"/>
    <mergeCell ref="BC216:BG216"/>
    <mergeCell ref="BC215:BG215"/>
    <mergeCell ref="B272:Z272"/>
    <mergeCell ref="AA272:BB272"/>
    <mergeCell ref="BC272:CB272"/>
    <mergeCell ref="B277:CB277"/>
    <mergeCell ref="B278:CB278"/>
    <mergeCell ref="AH216:AN216"/>
    <mergeCell ref="AO216:AU216"/>
    <mergeCell ref="AV216:BB216"/>
    <mergeCell ref="AE257:BB257"/>
    <mergeCell ref="B271:Z271"/>
    <mergeCell ref="AA271:BB271"/>
    <mergeCell ref="BC271:CB271"/>
    <mergeCell ref="B184:CB184"/>
    <mergeCell ref="BM168:BP168"/>
    <mergeCell ref="B270:Z270"/>
    <mergeCell ref="AA270:BB270"/>
    <mergeCell ref="BC270:CB270"/>
    <mergeCell ref="F168:Z168"/>
    <mergeCell ref="B255:AD255"/>
    <mergeCell ref="B259:AD259"/>
    <mergeCell ref="AE259:BB259"/>
    <mergeCell ref="BC259:CB259"/>
    <mergeCell ref="B256:AD256"/>
    <mergeCell ref="AE256:BB256"/>
    <mergeCell ref="B258:AD258"/>
    <mergeCell ref="AE258:BB258"/>
    <mergeCell ref="BC258:CB258"/>
    <mergeCell ref="B257:AD257"/>
    <mergeCell ref="BC256:CB256"/>
    <mergeCell ref="BU167:BX167"/>
    <mergeCell ref="BY167:CB167"/>
    <mergeCell ref="BC257:CB257"/>
    <mergeCell ref="B249:CB249"/>
    <mergeCell ref="B242:CB242"/>
    <mergeCell ref="L243:AF243"/>
    <mergeCell ref="AG243:AP243"/>
    <mergeCell ref="BC255:CB255"/>
    <mergeCell ref="B251:CB251"/>
    <mergeCell ref="A197:Z197"/>
    <mergeCell ref="BE167:BH167"/>
    <mergeCell ref="BM167:BP167"/>
    <mergeCell ref="BQ167:BT167"/>
    <mergeCell ref="F232:Z232"/>
    <mergeCell ref="AA232:AN232"/>
    <mergeCell ref="AU227:BD228"/>
    <mergeCell ref="M227:S231"/>
    <mergeCell ref="AA217:AN217"/>
    <mergeCell ref="BE168:BH168"/>
    <mergeCell ref="AA227:AG231"/>
    <mergeCell ref="AG244:AP244"/>
    <mergeCell ref="AQ244:BA244"/>
    <mergeCell ref="B247:CB247"/>
    <mergeCell ref="B253:CB253"/>
    <mergeCell ref="AE255:BB255"/>
    <mergeCell ref="B250:CB250"/>
    <mergeCell ref="BB244:CB244"/>
    <mergeCell ref="L245:AF245"/>
    <mergeCell ref="AG245:AP245"/>
    <mergeCell ref="AQ245:BA245"/>
    <mergeCell ref="BB245:CB245"/>
    <mergeCell ref="B245:K245"/>
    <mergeCell ref="L244:AF244"/>
    <mergeCell ref="BQ236:BT236"/>
    <mergeCell ref="BB243:CB243"/>
    <mergeCell ref="B244:K244"/>
    <mergeCell ref="B243:K243"/>
    <mergeCell ref="BU236:BX236"/>
    <mergeCell ref="BY236:CB236"/>
    <mergeCell ref="AU236:AZ236"/>
    <mergeCell ref="BA236:BD236"/>
    <mergeCell ref="BE236:BH236"/>
    <mergeCell ref="BI236:BL236"/>
    <mergeCell ref="BM234:BP234"/>
    <mergeCell ref="B236:E236"/>
    <mergeCell ref="AO236:AT236"/>
    <mergeCell ref="F236:Z236"/>
    <mergeCell ref="B235:E235"/>
    <mergeCell ref="F235:Z235"/>
    <mergeCell ref="AA235:AN235"/>
    <mergeCell ref="BQ233:BT233"/>
    <mergeCell ref="BU233:BX233"/>
    <mergeCell ref="BY233:CB233"/>
    <mergeCell ref="AH233:AN233"/>
    <mergeCell ref="AO233:AT233"/>
    <mergeCell ref="AU233:AZ233"/>
    <mergeCell ref="BA233:BD233"/>
    <mergeCell ref="BE233:BH233"/>
    <mergeCell ref="BI233:BL233"/>
    <mergeCell ref="BM233:BP233"/>
    <mergeCell ref="B233:E233"/>
    <mergeCell ref="F233:L233"/>
    <mergeCell ref="M233:S233"/>
    <mergeCell ref="T233:Z233"/>
    <mergeCell ref="BI227:BL228"/>
    <mergeCell ref="BA232:BD232"/>
    <mergeCell ref="AA233:AG233"/>
    <mergeCell ref="F227:L231"/>
    <mergeCell ref="AO232:AT232"/>
    <mergeCell ref="AU232:AZ232"/>
    <mergeCell ref="AH227:AN231"/>
    <mergeCell ref="BM229:BP232"/>
    <mergeCell ref="BE227:BH228"/>
    <mergeCell ref="BQ227:BT228"/>
    <mergeCell ref="AO224:BD226"/>
    <mergeCell ref="BE224:BP226"/>
    <mergeCell ref="AO227:AT231"/>
    <mergeCell ref="AU229:AZ231"/>
    <mergeCell ref="BA229:BD231"/>
    <mergeCell ref="BQ229:BT232"/>
    <mergeCell ref="B217:E217"/>
    <mergeCell ref="B222:CB222"/>
    <mergeCell ref="AA224:AN226"/>
    <mergeCell ref="BV217:CB217"/>
    <mergeCell ref="AO218:AU218"/>
    <mergeCell ref="BU229:BX232"/>
    <mergeCell ref="BY229:CB232"/>
    <mergeCell ref="BE229:BH232"/>
    <mergeCell ref="BI229:BL232"/>
    <mergeCell ref="BM227:BP228"/>
    <mergeCell ref="F215:Z215"/>
    <mergeCell ref="BH216:BN216"/>
    <mergeCell ref="B220:CB220"/>
    <mergeCell ref="BQ224:CB226"/>
    <mergeCell ref="AO217:AU217"/>
    <mergeCell ref="BC217:BG217"/>
    <mergeCell ref="AV217:BB217"/>
    <mergeCell ref="F217:Z217"/>
    <mergeCell ref="F224:Z226"/>
    <mergeCell ref="BO217:BU217"/>
    <mergeCell ref="BV216:CB216"/>
    <mergeCell ref="BO215:BU215"/>
    <mergeCell ref="BH215:BN215"/>
    <mergeCell ref="BO216:BU216"/>
    <mergeCell ref="BV215:CB215"/>
    <mergeCell ref="B216:E216"/>
    <mergeCell ref="F216:L216"/>
    <mergeCell ref="M216:S216"/>
    <mergeCell ref="T216:Z216"/>
    <mergeCell ref="AA216:AG216"/>
    <mergeCell ref="BB178:CB178"/>
    <mergeCell ref="L178:AF178"/>
    <mergeCell ref="AG178:AP178"/>
    <mergeCell ref="AQ178:BA178"/>
    <mergeCell ref="B178:K178"/>
    <mergeCell ref="AA215:AN215"/>
    <mergeCell ref="AO215:AU215"/>
    <mergeCell ref="AV215:BB215"/>
    <mergeCell ref="AE191:BB191"/>
    <mergeCell ref="AE190:BB190"/>
    <mergeCell ref="BY163:CB163"/>
    <mergeCell ref="BU164:BX164"/>
    <mergeCell ref="BY164:CB164"/>
    <mergeCell ref="BU166:BX166"/>
    <mergeCell ref="BY166:CB166"/>
    <mergeCell ref="L177:AF177"/>
    <mergeCell ref="AG177:AP177"/>
    <mergeCell ref="AQ177:BA177"/>
    <mergeCell ref="BB177:CB177"/>
    <mergeCell ref="L176:AF176"/>
    <mergeCell ref="BM166:BP166"/>
    <mergeCell ref="BQ166:BT166"/>
    <mergeCell ref="BE166:BH166"/>
    <mergeCell ref="BI166:BL166"/>
    <mergeCell ref="AO168:AT168"/>
    <mergeCell ref="BU163:BX163"/>
    <mergeCell ref="AU168:AZ168"/>
    <mergeCell ref="BA168:BD168"/>
    <mergeCell ref="BQ163:BT163"/>
    <mergeCell ref="BQ164:BT164"/>
    <mergeCell ref="AA163:AN163"/>
    <mergeCell ref="BI165:BL165"/>
    <mergeCell ref="AA166:AN166"/>
    <mergeCell ref="AU166:AZ166"/>
    <mergeCell ref="BA165:BD165"/>
    <mergeCell ref="BE165:BH165"/>
    <mergeCell ref="AU165:AZ165"/>
    <mergeCell ref="BE164:BH164"/>
    <mergeCell ref="BI163:BL163"/>
    <mergeCell ref="AA164:AN164"/>
    <mergeCell ref="BU162:BX162"/>
    <mergeCell ref="BU161:BX161"/>
    <mergeCell ref="BY162:CB162"/>
    <mergeCell ref="B163:E163"/>
    <mergeCell ref="BE163:BH163"/>
    <mergeCell ref="BA162:BD162"/>
    <mergeCell ref="BE162:BH162"/>
    <mergeCell ref="BI162:BL162"/>
    <mergeCell ref="BM162:BP162"/>
    <mergeCell ref="AO162:AT162"/>
    <mergeCell ref="AU162:AZ162"/>
    <mergeCell ref="BQ162:BT162"/>
    <mergeCell ref="BQ161:BT161"/>
    <mergeCell ref="AA161:AG161"/>
    <mergeCell ref="AH161:AN161"/>
    <mergeCell ref="AO161:AT161"/>
    <mergeCell ref="BE161:BH161"/>
    <mergeCell ref="BI161:BL161"/>
    <mergeCell ref="B161:E161"/>
    <mergeCell ref="F161:L161"/>
    <mergeCell ref="M161:S161"/>
    <mergeCell ref="T161:Z161"/>
    <mergeCell ref="BU155:BX156"/>
    <mergeCell ref="BY155:CB156"/>
    <mergeCell ref="AU157:AZ159"/>
    <mergeCell ref="BE157:BH160"/>
    <mergeCell ref="BM155:BP156"/>
    <mergeCell ref="BQ155:BT156"/>
    <mergeCell ref="BI155:BL156"/>
    <mergeCell ref="BM157:BP160"/>
    <mergeCell ref="BQ157:BT160"/>
    <mergeCell ref="BI157:BL160"/>
    <mergeCell ref="T145:Z145"/>
    <mergeCell ref="B148:CB148"/>
    <mergeCell ref="B145:E145"/>
    <mergeCell ref="M155:S159"/>
    <mergeCell ref="T155:Z159"/>
    <mergeCell ref="BY157:CB160"/>
    <mergeCell ref="AH155:AN159"/>
    <mergeCell ref="B152:E160"/>
    <mergeCell ref="F152:Z154"/>
    <mergeCell ref="AO152:BD154"/>
    <mergeCell ref="BO139:BU143"/>
    <mergeCell ref="F145:L145"/>
    <mergeCell ref="M145:S145"/>
    <mergeCell ref="AA144:AN144"/>
    <mergeCell ref="BO144:BU144"/>
    <mergeCell ref="BC144:BG144"/>
    <mergeCell ref="BV145:CB145"/>
    <mergeCell ref="AA145:AG145"/>
    <mergeCell ref="AH145:AN145"/>
    <mergeCell ref="AO145:AU145"/>
    <mergeCell ref="AV145:BB145"/>
    <mergeCell ref="BC145:BG145"/>
    <mergeCell ref="BH145:BN145"/>
    <mergeCell ref="BO145:BU145"/>
    <mergeCell ref="BH144:BN144"/>
    <mergeCell ref="AO144:AU144"/>
    <mergeCell ref="AV144:BB144"/>
    <mergeCell ref="A132:BJ132"/>
    <mergeCell ref="BI79:BL79"/>
    <mergeCell ref="BA80:BD80"/>
    <mergeCell ref="BE80:BH80"/>
    <mergeCell ref="F136:Z138"/>
    <mergeCell ref="AA136:AN138"/>
    <mergeCell ref="AO136:BG138"/>
    <mergeCell ref="BH136:CB138"/>
    <mergeCell ref="AA97:AN97"/>
    <mergeCell ref="AO97:AT97"/>
    <mergeCell ref="A43:BJ43"/>
    <mergeCell ref="A46:CB46"/>
    <mergeCell ref="A33:CC33"/>
    <mergeCell ref="AF35:AL35"/>
    <mergeCell ref="AM35:AR35"/>
    <mergeCell ref="A44:BJ44"/>
    <mergeCell ref="BV37:CB41"/>
    <mergeCell ref="A39:BJ39"/>
    <mergeCell ref="BC54:BG56"/>
    <mergeCell ref="F57:Z57"/>
    <mergeCell ref="A41:AD41"/>
    <mergeCell ref="AE41:BJ41"/>
    <mergeCell ref="BH49:CB51"/>
    <mergeCell ref="A47:CB47"/>
    <mergeCell ref="AA57:AN57"/>
    <mergeCell ref="F52:L56"/>
    <mergeCell ref="BM37:BU41"/>
    <mergeCell ref="A42:BJ42"/>
    <mergeCell ref="M52:S56"/>
    <mergeCell ref="T52:Z56"/>
    <mergeCell ref="F49:Z51"/>
    <mergeCell ref="B49:E57"/>
    <mergeCell ref="AA49:AN51"/>
    <mergeCell ref="AO49:BG51"/>
    <mergeCell ref="BH57:BN57"/>
    <mergeCell ref="AV54:BB56"/>
    <mergeCell ref="A38:Z38"/>
    <mergeCell ref="AA38:BJ38"/>
    <mergeCell ref="BV58:CB58"/>
    <mergeCell ref="BO58:BU58"/>
    <mergeCell ref="BH58:BN58"/>
    <mergeCell ref="BH52:BN56"/>
    <mergeCell ref="BO52:BU56"/>
    <mergeCell ref="BV52:CB56"/>
    <mergeCell ref="BO57:BU57"/>
    <mergeCell ref="BV57:CB57"/>
    <mergeCell ref="T58:Z58"/>
    <mergeCell ref="AV59:BB59"/>
    <mergeCell ref="AV60:BB60"/>
    <mergeCell ref="AO59:AU59"/>
    <mergeCell ref="AO58:AU58"/>
    <mergeCell ref="AA52:AG56"/>
    <mergeCell ref="AV58:BB58"/>
    <mergeCell ref="AV52:BG53"/>
    <mergeCell ref="AO57:AU57"/>
    <mergeCell ref="AV57:BB57"/>
    <mergeCell ref="B60:E60"/>
    <mergeCell ref="F59:Z59"/>
    <mergeCell ref="T75:Z75"/>
    <mergeCell ref="T69:Z73"/>
    <mergeCell ref="BC57:BG57"/>
    <mergeCell ref="AH52:AN56"/>
    <mergeCell ref="BC58:BG58"/>
    <mergeCell ref="B58:E58"/>
    <mergeCell ref="F58:L58"/>
    <mergeCell ref="AA58:AG58"/>
    <mergeCell ref="AH58:AN58"/>
    <mergeCell ref="AO52:AU56"/>
    <mergeCell ref="AO60:AU60"/>
    <mergeCell ref="AH69:AN73"/>
    <mergeCell ref="AA69:AG73"/>
    <mergeCell ref="M58:S58"/>
    <mergeCell ref="F66:Z68"/>
    <mergeCell ref="AA66:AN68"/>
    <mergeCell ref="F69:L73"/>
    <mergeCell ref="M69:S73"/>
    <mergeCell ref="B59:E59"/>
    <mergeCell ref="BC60:BG60"/>
    <mergeCell ref="B75:E75"/>
    <mergeCell ref="F75:L75"/>
    <mergeCell ref="B62:CB62"/>
    <mergeCell ref="B64:CB64"/>
    <mergeCell ref="BO60:BU60"/>
    <mergeCell ref="BV59:CB59"/>
    <mergeCell ref="BV60:CB60"/>
    <mergeCell ref="BQ66:CB68"/>
    <mergeCell ref="BC59:BG59"/>
    <mergeCell ref="BH59:BN59"/>
    <mergeCell ref="AO66:BD68"/>
    <mergeCell ref="AU69:BD70"/>
    <mergeCell ref="AO69:AT73"/>
    <mergeCell ref="BI69:BL70"/>
    <mergeCell ref="BM69:BP70"/>
    <mergeCell ref="BA71:BD73"/>
    <mergeCell ref="F74:Z74"/>
    <mergeCell ref="AH75:AN75"/>
    <mergeCell ref="BY76:CB76"/>
    <mergeCell ref="BE69:BH70"/>
    <mergeCell ref="BE71:BH74"/>
    <mergeCell ref="BI75:BL75"/>
    <mergeCell ref="BQ75:BT75"/>
    <mergeCell ref="BU75:BX75"/>
    <mergeCell ref="BU71:BX74"/>
    <mergeCell ref="BY71:CB74"/>
    <mergeCell ref="B76:E76"/>
    <mergeCell ref="BI76:BL76"/>
    <mergeCell ref="BM76:BP76"/>
    <mergeCell ref="BQ76:BT76"/>
    <mergeCell ref="F76:Z76"/>
    <mergeCell ref="AU75:AZ75"/>
    <mergeCell ref="M75:S75"/>
    <mergeCell ref="BA75:BD75"/>
    <mergeCell ref="AA75:AG75"/>
    <mergeCell ref="AO75:AT75"/>
    <mergeCell ref="AA76:AN76"/>
    <mergeCell ref="BI71:BL74"/>
    <mergeCell ref="BE75:BH75"/>
    <mergeCell ref="BM71:BP74"/>
    <mergeCell ref="BA74:BD74"/>
    <mergeCell ref="AA74:AN74"/>
    <mergeCell ref="BM75:BP75"/>
    <mergeCell ref="AU74:AZ74"/>
    <mergeCell ref="AU71:AZ73"/>
    <mergeCell ref="AO74:AT74"/>
    <mergeCell ref="B66:E74"/>
    <mergeCell ref="BU76:BX76"/>
    <mergeCell ref="BA77:BD77"/>
    <mergeCell ref="BI84:BL84"/>
    <mergeCell ref="B77:E77"/>
    <mergeCell ref="AO76:AT76"/>
    <mergeCell ref="AU76:AZ76"/>
    <mergeCell ref="BA76:BD76"/>
    <mergeCell ref="BE76:BH76"/>
    <mergeCell ref="BQ71:BT74"/>
    <mergeCell ref="BU86:BX86"/>
    <mergeCell ref="BM77:BP77"/>
    <mergeCell ref="BQ77:BT77"/>
    <mergeCell ref="BU77:BX77"/>
    <mergeCell ref="BI80:BL80"/>
    <mergeCell ref="BM80:BP80"/>
    <mergeCell ref="BM78:BP78"/>
    <mergeCell ref="BQ78:BT78"/>
    <mergeCell ref="BU78:BX78"/>
    <mergeCell ref="BQ83:BT83"/>
    <mergeCell ref="B84:E84"/>
    <mergeCell ref="F84:Z84"/>
    <mergeCell ref="AA84:AN84"/>
    <mergeCell ref="AO77:AT77"/>
    <mergeCell ref="AO84:AT84"/>
    <mergeCell ref="F77:Z77"/>
    <mergeCell ref="AA78:AN78"/>
    <mergeCell ref="AO78:AT78"/>
    <mergeCell ref="F79:Z79"/>
    <mergeCell ref="AA77:AN77"/>
    <mergeCell ref="AU77:AZ77"/>
    <mergeCell ref="BM86:BP86"/>
    <mergeCell ref="BY77:CB77"/>
    <mergeCell ref="BU84:BX84"/>
    <mergeCell ref="BM84:BP84"/>
    <mergeCell ref="BU85:BX85"/>
    <mergeCell ref="BY85:CB85"/>
    <mergeCell ref="BE84:BH84"/>
    <mergeCell ref="BI77:BL77"/>
    <mergeCell ref="BE77:BH77"/>
    <mergeCell ref="BE85:BH85"/>
    <mergeCell ref="BI85:BL85"/>
    <mergeCell ref="BM85:BP85"/>
    <mergeCell ref="BY84:CB84"/>
    <mergeCell ref="BI86:BL86"/>
    <mergeCell ref="BQ85:BT85"/>
    <mergeCell ref="BQ84:BT84"/>
    <mergeCell ref="BY86:CB86"/>
    <mergeCell ref="BE86:BH86"/>
    <mergeCell ref="BQ86:BT86"/>
    <mergeCell ref="BA84:BD84"/>
    <mergeCell ref="AO86:AT86"/>
    <mergeCell ref="AA86:AN86"/>
    <mergeCell ref="B85:E85"/>
    <mergeCell ref="F85:Z85"/>
    <mergeCell ref="AU84:AZ84"/>
    <mergeCell ref="AU86:AZ86"/>
    <mergeCell ref="AA85:AN85"/>
    <mergeCell ref="AU85:AZ85"/>
    <mergeCell ref="AO85:AT85"/>
    <mergeCell ref="BA90:BD90"/>
    <mergeCell ref="BE90:BH90"/>
    <mergeCell ref="BI90:BL90"/>
    <mergeCell ref="BM90:BP90"/>
    <mergeCell ref="AO90:AT90"/>
    <mergeCell ref="B86:E86"/>
    <mergeCell ref="BA86:BD86"/>
    <mergeCell ref="B89:E89"/>
    <mergeCell ref="F89:Z89"/>
    <mergeCell ref="AA89:AN89"/>
    <mergeCell ref="BQ91:BT91"/>
    <mergeCell ref="BA91:BD91"/>
    <mergeCell ref="AO92:AT92"/>
    <mergeCell ref="AU92:AZ92"/>
    <mergeCell ref="AO91:AT91"/>
    <mergeCell ref="B90:E90"/>
    <mergeCell ref="F90:Z90"/>
    <mergeCell ref="AA90:AN90"/>
    <mergeCell ref="AU90:AZ90"/>
    <mergeCell ref="BQ90:BT90"/>
    <mergeCell ref="F92:Z92"/>
    <mergeCell ref="BY92:CB92"/>
    <mergeCell ref="BY90:CB90"/>
    <mergeCell ref="BU91:BX91"/>
    <mergeCell ref="BY91:CB91"/>
    <mergeCell ref="BE91:BH91"/>
    <mergeCell ref="BI91:BL91"/>
    <mergeCell ref="BM91:BP91"/>
    <mergeCell ref="BI92:BL92"/>
    <mergeCell ref="BQ92:BT92"/>
    <mergeCell ref="BM98:BP98"/>
    <mergeCell ref="AA92:AN92"/>
    <mergeCell ref="B97:E97"/>
    <mergeCell ref="F97:Z97"/>
    <mergeCell ref="BU90:BX90"/>
    <mergeCell ref="AU91:AZ91"/>
    <mergeCell ref="BA92:BD92"/>
    <mergeCell ref="F91:Z91"/>
    <mergeCell ref="AA91:AN91"/>
    <mergeCell ref="B91:E91"/>
    <mergeCell ref="A133:CB133"/>
    <mergeCell ref="AO139:AU143"/>
    <mergeCell ref="AV141:BB143"/>
    <mergeCell ref="B98:E98"/>
    <mergeCell ref="BU92:BX92"/>
    <mergeCell ref="AO98:AT98"/>
    <mergeCell ref="BU98:BX98"/>
    <mergeCell ref="BM92:BP92"/>
    <mergeCell ref="BE92:BH92"/>
    <mergeCell ref="B92:E92"/>
    <mergeCell ref="AE117:BB117"/>
    <mergeCell ref="B164:E164"/>
    <mergeCell ref="A126:Z126"/>
    <mergeCell ref="AQ106:BA106"/>
    <mergeCell ref="AG107:AP107"/>
    <mergeCell ref="AG106:AP106"/>
    <mergeCell ref="M139:S143"/>
    <mergeCell ref="A127:BJ127"/>
    <mergeCell ref="A129:AD129"/>
    <mergeCell ref="AE129:BJ129"/>
    <mergeCell ref="B281:CB281"/>
    <mergeCell ref="B267:CB267"/>
    <mergeCell ref="B266:CB266"/>
    <mergeCell ref="B261:CB261"/>
    <mergeCell ref="B263:CB263"/>
    <mergeCell ref="BH139:BN143"/>
    <mergeCell ref="B238:CB238"/>
    <mergeCell ref="A205:CB205"/>
    <mergeCell ref="BV139:CB143"/>
    <mergeCell ref="T139:Z143"/>
    <mergeCell ref="F98:Z98"/>
    <mergeCell ref="BB106:CB106"/>
    <mergeCell ref="L107:AF107"/>
    <mergeCell ref="AG105:AP105"/>
    <mergeCell ref="BY98:CB98"/>
    <mergeCell ref="BA98:BD98"/>
    <mergeCell ref="BE98:BH98"/>
    <mergeCell ref="BI98:BL98"/>
    <mergeCell ref="BB107:CB107"/>
    <mergeCell ref="BQ98:BT98"/>
    <mergeCell ref="F144:Z144"/>
    <mergeCell ref="AQ105:BA105"/>
    <mergeCell ref="A131:BJ131"/>
    <mergeCell ref="BM125:BU129"/>
    <mergeCell ref="BV125:CB129"/>
    <mergeCell ref="AA126:BJ126"/>
    <mergeCell ref="AQ107:BA107"/>
    <mergeCell ref="L105:AF105"/>
    <mergeCell ref="BC117:CB117"/>
    <mergeCell ref="AF123:AL123"/>
    <mergeCell ref="B120:AD120"/>
    <mergeCell ref="AH139:AN143"/>
    <mergeCell ref="B113:CB113"/>
    <mergeCell ref="BC141:BG143"/>
    <mergeCell ref="BC118:CB118"/>
    <mergeCell ref="AV139:BG140"/>
    <mergeCell ref="B117:AD117"/>
    <mergeCell ref="AM123:AR123"/>
    <mergeCell ref="B136:E144"/>
    <mergeCell ref="BV144:CB144"/>
    <mergeCell ref="BE152:BP154"/>
    <mergeCell ref="AA152:AN154"/>
    <mergeCell ref="AA98:AN98"/>
    <mergeCell ref="B109:CB109"/>
    <mergeCell ref="BC121:CB121"/>
    <mergeCell ref="AE118:BB118"/>
    <mergeCell ref="AE119:BB119"/>
    <mergeCell ref="AE121:BB121"/>
    <mergeCell ref="B115:CB115"/>
    <mergeCell ref="AU98:AZ98"/>
    <mergeCell ref="BC146:BG146"/>
    <mergeCell ref="BH146:BN146"/>
    <mergeCell ref="B146:E146"/>
    <mergeCell ref="F146:Z146"/>
    <mergeCell ref="AA146:AN146"/>
    <mergeCell ref="AO146:AU146"/>
    <mergeCell ref="AV146:BB146"/>
    <mergeCell ref="B104:CB104"/>
    <mergeCell ref="B105:K105"/>
    <mergeCell ref="L106:AF106"/>
    <mergeCell ref="BM163:BP163"/>
    <mergeCell ref="AO164:AT164"/>
    <mergeCell ref="BE155:BH156"/>
    <mergeCell ref="BA163:BD163"/>
    <mergeCell ref="F139:L143"/>
    <mergeCell ref="A130:BJ130"/>
    <mergeCell ref="AA139:AG143"/>
    <mergeCell ref="B189:AD189"/>
    <mergeCell ref="AE189:BB189"/>
    <mergeCell ref="BC192:CB192"/>
    <mergeCell ref="BC191:CB191"/>
    <mergeCell ref="BC190:CB190"/>
    <mergeCell ref="BU168:BX168"/>
    <mergeCell ref="BY168:CB168"/>
    <mergeCell ref="B177:K177"/>
    <mergeCell ref="AG176:AP176"/>
    <mergeCell ref="AQ176:BA176"/>
    <mergeCell ref="B192:AD192"/>
    <mergeCell ref="AE192:BB192"/>
    <mergeCell ref="T210:Z214"/>
    <mergeCell ref="AA210:AG214"/>
    <mergeCell ref="AH210:AN214"/>
    <mergeCell ref="AO210:AU214"/>
    <mergeCell ref="AV210:BG211"/>
    <mergeCell ref="A204:CB204"/>
    <mergeCell ref="BH210:BN214"/>
    <mergeCell ref="BO210:BU214"/>
    <mergeCell ref="F207:Z209"/>
    <mergeCell ref="AA207:AN209"/>
    <mergeCell ref="B207:E215"/>
    <mergeCell ref="A202:BJ202"/>
    <mergeCell ref="BH207:CB209"/>
    <mergeCell ref="BM196:BU200"/>
    <mergeCell ref="BV196:CB200"/>
    <mergeCell ref="BV210:CB214"/>
    <mergeCell ref="AV212:BB214"/>
    <mergeCell ref="BC212:BG214"/>
    <mergeCell ref="F86:Z86"/>
    <mergeCell ref="BM161:BP161"/>
    <mergeCell ref="AU161:AZ161"/>
    <mergeCell ref="B107:K107"/>
    <mergeCell ref="B100:CB100"/>
    <mergeCell ref="BA166:BD166"/>
    <mergeCell ref="B106:K106"/>
    <mergeCell ref="BY161:CB161"/>
    <mergeCell ref="AE120:BB120"/>
    <mergeCell ref="BC120:CB120"/>
    <mergeCell ref="CC37:CC41"/>
    <mergeCell ref="B121:AD121"/>
    <mergeCell ref="B119:AD119"/>
    <mergeCell ref="B118:AD118"/>
    <mergeCell ref="B112:CB112"/>
    <mergeCell ref="BI168:BL168"/>
    <mergeCell ref="AA59:AN59"/>
    <mergeCell ref="F60:Z60"/>
    <mergeCell ref="AA60:AN60"/>
    <mergeCell ref="A134:CB134"/>
    <mergeCell ref="B286:CB286"/>
    <mergeCell ref="B284:CB284"/>
    <mergeCell ref="B283:CB283"/>
    <mergeCell ref="B167:E167"/>
    <mergeCell ref="AO207:BG209"/>
    <mergeCell ref="F210:L214"/>
    <mergeCell ref="M210:S214"/>
    <mergeCell ref="AF194:AL194"/>
    <mergeCell ref="AM194:AR194"/>
    <mergeCell ref="B168:E168"/>
    <mergeCell ref="AA167:AN167"/>
    <mergeCell ref="AO167:AT167"/>
    <mergeCell ref="AU164:AZ164"/>
    <mergeCell ref="AO166:AT166"/>
    <mergeCell ref="F167:Z167"/>
    <mergeCell ref="F166:Z166"/>
    <mergeCell ref="AA169:AN169"/>
    <mergeCell ref="AO169:AT169"/>
    <mergeCell ref="BQ168:BT168"/>
    <mergeCell ref="AA168:AN168"/>
    <mergeCell ref="AU167:AZ167"/>
    <mergeCell ref="F160:Z160"/>
    <mergeCell ref="BA164:BD164"/>
    <mergeCell ref="F164:Z164"/>
    <mergeCell ref="AA160:AN160"/>
    <mergeCell ref="AO160:AT160"/>
    <mergeCell ref="BA157:BD159"/>
    <mergeCell ref="B166:E166"/>
    <mergeCell ref="BI167:BL167"/>
    <mergeCell ref="AA165:AN165"/>
    <mergeCell ref="BQ165:BT165"/>
    <mergeCell ref="F165:Z165"/>
    <mergeCell ref="B165:E165"/>
    <mergeCell ref="B162:E162"/>
    <mergeCell ref="AA162:AN162"/>
    <mergeCell ref="AO165:AT165"/>
    <mergeCell ref="BQ152:CB154"/>
    <mergeCell ref="BA167:BD167"/>
    <mergeCell ref="F155:L159"/>
    <mergeCell ref="AA155:AG159"/>
    <mergeCell ref="AO163:AT163"/>
    <mergeCell ref="AU163:AZ163"/>
    <mergeCell ref="AO155:AT159"/>
    <mergeCell ref="AU155:BD156"/>
    <mergeCell ref="AU160:AZ160"/>
    <mergeCell ref="F162:Z162"/>
    <mergeCell ref="B190:AD190"/>
    <mergeCell ref="F163:Z163"/>
    <mergeCell ref="BY165:CB165"/>
    <mergeCell ref="BM165:BP165"/>
    <mergeCell ref="BU165:BX165"/>
    <mergeCell ref="BO146:BU146"/>
    <mergeCell ref="BV146:CB146"/>
    <mergeCell ref="BI164:BL164"/>
    <mergeCell ref="BM164:BP164"/>
    <mergeCell ref="BU157:BX160"/>
    <mergeCell ref="B171:CB171"/>
    <mergeCell ref="A201:BJ201"/>
    <mergeCell ref="B186:CB186"/>
    <mergeCell ref="B183:CB183"/>
    <mergeCell ref="B182:CB182"/>
    <mergeCell ref="B180:CB180"/>
    <mergeCell ref="BC189:CB189"/>
    <mergeCell ref="B188:AD188"/>
    <mergeCell ref="AE188:BB188"/>
    <mergeCell ref="B191:AD191"/>
    <mergeCell ref="BM83:BP83"/>
    <mergeCell ref="B176:K176"/>
    <mergeCell ref="BB176:CB176"/>
    <mergeCell ref="BE169:BH169"/>
    <mergeCell ref="BI169:BL169"/>
    <mergeCell ref="BM169:BP169"/>
    <mergeCell ref="BQ169:BT169"/>
    <mergeCell ref="AU169:AZ169"/>
    <mergeCell ref="B175:CB175"/>
    <mergeCell ref="B173:CB173"/>
    <mergeCell ref="BQ80:BT80"/>
    <mergeCell ref="BU80:BX80"/>
    <mergeCell ref="BY78:CB78"/>
    <mergeCell ref="BC188:CB188"/>
    <mergeCell ref="AU87:AZ87"/>
    <mergeCell ref="BA87:BD87"/>
    <mergeCell ref="BE87:BH87"/>
    <mergeCell ref="B150:CB150"/>
    <mergeCell ref="BI78:BL78"/>
    <mergeCell ref="BQ82:BT82"/>
    <mergeCell ref="BH218:BN218"/>
    <mergeCell ref="BO218:BU218"/>
    <mergeCell ref="BV218:CB218"/>
    <mergeCell ref="BC119:CB119"/>
    <mergeCell ref="AU78:AZ78"/>
    <mergeCell ref="BA78:BD78"/>
    <mergeCell ref="BE78:BH78"/>
    <mergeCell ref="BU87:BX87"/>
    <mergeCell ref="BY87:CB87"/>
    <mergeCell ref="AU79:AZ79"/>
    <mergeCell ref="B169:E169"/>
    <mergeCell ref="F169:Z169"/>
    <mergeCell ref="BA169:BD169"/>
    <mergeCell ref="B224:E232"/>
    <mergeCell ref="BU227:BX228"/>
    <mergeCell ref="BY227:CB228"/>
    <mergeCell ref="T227:Z231"/>
    <mergeCell ref="B218:E218"/>
    <mergeCell ref="F218:Z218"/>
    <mergeCell ref="AA218:AN218"/>
    <mergeCell ref="B79:E79"/>
    <mergeCell ref="AO79:AT79"/>
    <mergeCell ref="AA79:AN79"/>
    <mergeCell ref="AO87:AT87"/>
    <mergeCell ref="AV218:BB218"/>
    <mergeCell ref="BA85:BD85"/>
    <mergeCell ref="B87:E87"/>
    <mergeCell ref="F87:Z87"/>
    <mergeCell ref="AA87:AN87"/>
    <mergeCell ref="BC218:BG218"/>
    <mergeCell ref="BY80:CB80"/>
    <mergeCell ref="AU80:AZ80"/>
    <mergeCell ref="BQ79:BT79"/>
    <mergeCell ref="BU79:BX79"/>
    <mergeCell ref="BY79:CB79"/>
    <mergeCell ref="B78:E78"/>
    <mergeCell ref="F78:Z78"/>
    <mergeCell ref="B80:E80"/>
    <mergeCell ref="F80:Z80"/>
    <mergeCell ref="AA80:AN80"/>
    <mergeCell ref="AU82:AZ82"/>
    <mergeCell ref="BM79:BP79"/>
    <mergeCell ref="BE79:BH79"/>
    <mergeCell ref="AO80:AT80"/>
    <mergeCell ref="BA79:BD79"/>
    <mergeCell ref="BI82:BL82"/>
    <mergeCell ref="BE81:BH81"/>
    <mergeCell ref="BA81:BD81"/>
    <mergeCell ref="BI83:BL83"/>
    <mergeCell ref="B81:E81"/>
    <mergeCell ref="F81:Z81"/>
    <mergeCell ref="AA81:AN81"/>
    <mergeCell ref="AO81:AT81"/>
    <mergeCell ref="AU81:AZ81"/>
    <mergeCell ref="B82:E82"/>
    <mergeCell ref="B83:E83"/>
    <mergeCell ref="AA82:AN82"/>
    <mergeCell ref="AO82:AT82"/>
    <mergeCell ref="BY81:CB81"/>
    <mergeCell ref="BE82:BH82"/>
    <mergeCell ref="BI81:BL81"/>
    <mergeCell ref="BM81:BP81"/>
    <mergeCell ref="BQ81:BT81"/>
    <mergeCell ref="BU82:BX82"/>
    <mergeCell ref="BY82:CB82"/>
    <mergeCell ref="BM82:BP82"/>
    <mergeCell ref="BU81:BX81"/>
    <mergeCell ref="F83:Z83"/>
    <mergeCell ref="AA83:AN83"/>
    <mergeCell ref="BU83:BX83"/>
    <mergeCell ref="BY83:CB83"/>
    <mergeCell ref="BA82:BD82"/>
    <mergeCell ref="AO83:AT83"/>
    <mergeCell ref="AU83:AZ83"/>
    <mergeCell ref="BA83:BD83"/>
    <mergeCell ref="F82:Z82"/>
    <mergeCell ref="BE83:BH83"/>
    <mergeCell ref="BU169:BX169"/>
    <mergeCell ref="BY169:CB169"/>
    <mergeCell ref="BI87:BL87"/>
    <mergeCell ref="BM87:BP87"/>
    <mergeCell ref="BQ87:BT87"/>
    <mergeCell ref="BB105:CB105"/>
    <mergeCell ref="BA160:BD160"/>
    <mergeCell ref="BA161:BD161"/>
    <mergeCell ref="B111:CB111"/>
    <mergeCell ref="B102:CB102"/>
    <mergeCell ref="CG248:CJ248"/>
    <mergeCell ref="F234:Z234"/>
    <mergeCell ref="BI235:BL235"/>
    <mergeCell ref="BU234:BX234"/>
    <mergeCell ref="BU235:BX235"/>
    <mergeCell ref="BM236:BP236"/>
    <mergeCell ref="AA236:AN236"/>
    <mergeCell ref="BQ235:BT235"/>
    <mergeCell ref="AO234:AT234"/>
    <mergeCell ref="BE234:BH234"/>
    <mergeCell ref="BA235:BD235"/>
    <mergeCell ref="AA234:AN234"/>
    <mergeCell ref="BI234:BL234"/>
    <mergeCell ref="AU234:AZ234"/>
    <mergeCell ref="BM235:BP235"/>
    <mergeCell ref="AU235:AZ235"/>
    <mergeCell ref="BA234:BD234"/>
    <mergeCell ref="BY234:CB234"/>
    <mergeCell ref="BY235:CB235"/>
    <mergeCell ref="AO235:AT235"/>
    <mergeCell ref="BE235:BH235"/>
    <mergeCell ref="BQ234:BT234"/>
    <mergeCell ref="CG249:CO249"/>
    <mergeCell ref="CG247:CO247"/>
    <mergeCell ref="B240:CB240"/>
    <mergeCell ref="AQ243:BA243"/>
    <mergeCell ref="B234:E234"/>
  </mergeCells>
  <printOptions/>
  <pageMargins left="0.31496062992125984" right="0.31496062992125984" top="0.984251968503937" bottom="0.5905511811023623" header="0.31496062992125984" footer="0.1968503937007874"/>
  <pageSetup fitToHeight="32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.7109375" style="1" customWidth="1"/>
    <col min="4" max="4" width="2.421875" style="1" customWidth="1"/>
    <col min="5" max="5" width="21.8515625" style="1" customWidth="1"/>
    <col min="6" max="25" width="1.7109375" style="1" customWidth="1"/>
    <col min="26" max="26" width="3.28125" style="1" customWidth="1"/>
    <col min="27" max="45" width="1.7109375" style="1" customWidth="1"/>
    <col min="46" max="46" width="14.28125" style="1" customWidth="1"/>
    <col min="47" max="47" width="11.7109375" style="1" customWidth="1"/>
    <col min="48" max="49" width="1.7109375" style="1" hidden="1" customWidth="1"/>
    <col min="50" max="50" width="1.57421875" style="1" hidden="1" customWidth="1"/>
    <col min="51" max="52" width="1.7109375" style="1" hidden="1" customWidth="1"/>
    <col min="53" max="53" width="1.7109375" style="1" customWidth="1"/>
    <col min="54" max="54" width="3.140625" style="1" customWidth="1"/>
    <col min="55" max="58" width="1.7109375" style="1" customWidth="1"/>
    <col min="59" max="59" width="6.57421875" style="1" customWidth="1"/>
    <col min="60" max="71" width="1.7109375" style="1" customWidth="1"/>
    <col min="72" max="72" width="3.57421875" style="1" customWidth="1"/>
    <col min="73" max="75" width="1.7109375" style="1" customWidth="1"/>
    <col min="76" max="76" width="2.7109375" style="1" customWidth="1"/>
    <col min="77" max="81" width="1.7109375" style="1" customWidth="1"/>
    <col min="82" max="82" width="9.140625" style="3" customWidth="1"/>
    <col min="83" max="83" width="12.8515625" style="3" hidden="1" customWidth="1"/>
    <col min="84" max="84" width="9.140625" style="3" hidden="1" customWidth="1"/>
    <col min="85" max="85" width="0" style="3" hidden="1" customWidth="1"/>
    <col min="86" max="91" width="9.140625" style="3" customWidth="1"/>
    <col min="92" max="16384" width="9.140625" style="1" customWidth="1"/>
  </cols>
  <sheetData>
    <row r="1" spans="55:81" ht="15.75">
      <c r="BC1" s="280" t="s">
        <v>143</v>
      </c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</row>
    <row r="2" spans="55:81" ht="15" customHeight="1">
      <c r="BC2" s="213" t="s">
        <v>144</v>
      </c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</row>
    <row r="3" ht="12.75" customHeight="1">
      <c r="BC3" s="7" t="s">
        <v>145</v>
      </c>
    </row>
    <row r="4" ht="15.75">
      <c r="BC4" s="8" t="s">
        <v>146</v>
      </c>
    </row>
    <row r="5" spans="55:81" ht="48.75" customHeight="1">
      <c r="BC5" s="281" t="s">
        <v>147</v>
      </c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</row>
    <row r="6" spans="55:82" ht="15.75">
      <c r="BC6" s="9" t="s">
        <v>148</v>
      </c>
      <c r="BD6" s="10"/>
      <c r="BE6" s="10"/>
      <c r="BF6" s="10"/>
      <c r="BG6" s="10"/>
      <c r="BH6" s="8"/>
      <c r="BI6" s="283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8"/>
      <c r="BU6" s="285" t="s">
        <v>149</v>
      </c>
      <c r="BV6" s="286"/>
      <c r="BW6" s="286"/>
      <c r="BX6" s="286"/>
      <c r="BY6" s="286"/>
      <c r="BZ6" s="286"/>
      <c r="CA6" s="286"/>
      <c r="CB6" s="286"/>
      <c r="CC6" s="286"/>
      <c r="CD6" s="5"/>
    </row>
    <row r="7" spans="55:81" ht="15.75">
      <c r="BC7" s="12" t="s">
        <v>150</v>
      </c>
      <c r="BK7" s="7" t="s">
        <v>151</v>
      </c>
      <c r="BT7" s="287" t="s">
        <v>152</v>
      </c>
      <c r="BU7" s="288"/>
      <c r="BV7" s="288"/>
      <c r="BW7" s="288"/>
      <c r="BX7" s="288"/>
      <c r="BY7" s="288"/>
      <c r="BZ7" s="288"/>
      <c r="CA7" s="288"/>
      <c r="CB7" s="288"/>
      <c r="CC7" s="288"/>
    </row>
    <row r="9" spans="55:66" ht="15.75">
      <c r="BC9" s="289" t="s">
        <v>171</v>
      </c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</row>
    <row r="15" spans="3:81" ht="20.25">
      <c r="C15" s="291" t="s">
        <v>172</v>
      </c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</row>
    <row r="16" spans="3:81" ht="20.25">
      <c r="C16" s="291" t="s">
        <v>173</v>
      </c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</row>
    <row r="17" spans="3:81" ht="20.2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</row>
    <row r="18" spans="74:80" ht="15.75">
      <c r="BV18" s="191" t="s">
        <v>3</v>
      </c>
      <c r="BW18" s="191"/>
      <c r="BX18" s="191"/>
      <c r="BY18" s="191"/>
      <c r="BZ18" s="191"/>
      <c r="CA18" s="191"/>
      <c r="CB18" s="191"/>
    </row>
    <row r="19" spans="3:81" ht="46.5" customHeight="1">
      <c r="C19" s="218" t="s">
        <v>142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15"/>
      <c r="BM19" s="15"/>
      <c r="BN19" s="292" t="s">
        <v>4</v>
      </c>
      <c r="BO19" s="293"/>
      <c r="BP19" s="293"/>
      <c r="BQ19" s="293"/>
      <c r="BR19" s="293"/>
      <c r="BS19" s="293"/>
      <c r="BT19" s="293"/>
      <c r="BU19" s="294"/>
      <c r="BV19" s="233" t="s">
        <v>69</v>
      </c>
      <c r="BW19" s="234"/>
      <c r="BX19" s="234"/>
      <c r="BY19" s="234"/>
      <c r="BZ19" s="234"/>
      <c r="CA19" s="234"/>
      <c r="CB19" s="235"/>
      <c r="CC19" s="15"/>
    </row>
    <row r="20" spans="3:81" ht="15.75">
      <c r="C20" s="295" t="s">
        <v>0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15"/>
      <c r="BM20" s="15"/>
      <c r="BN20" s="293"/>
      <c r="BO20" s="293"/>
      <c r="BP20" s="293"/>
      <c r="BQ20" s="293"/>
      <c r="BR20" s="293"/>
      <c r="BS20" s="293"/>
      <c r="BT20" s="293"/>
      <c r="BU20" s="294"/>
      <c r="BV20" s="239"/>
      <c r="BW20" s="240"/>
      <c r="BX20" s="240"/>
      <c r="BY20" s="240"/>
      <c r="BZ20" s="240"/>
      <c r="CA20" s="240"/>
      <c r="CB20" s="241"/>
      <c r="CC20" s="15"/>
    </row>
    <row r="21" spans="66:80" ht="15.75">
      <c r="BN21" s="225" t="s">
        <v>5</v>
      </c>
      <c r="BO21" s="225"/>
      <c r="BP21" s="225"/>
      <c r="BQ21" s="225"/>
      <c r="BR21" s="225"/>
      <c r="BS21" s="225"/>
      <c r="BT21" s="225"/>
      <c r="BU21" s="294"/>
      <c r="BV21" s="191"/>
      <c r="BW21" s="191"/>
      <c r="BX21" s="191"/>
      <c r="BY21" s="191"/>
      <c r="BZ21" s="191"/>
      <c r="CA21" s="191"/>
      <c r="CB21" s="191"/>
    </row>
    <row r="22" spans="3:81" ht="15.75">
      <c r="C22" s="224" t="s">
        <v>55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15"/>
      <c r="BM22" s="15"/>
      <c r="BN22" s="292" t="s">
        <v>6</v>
      </c>
      <c r="BO22" s="293"/>
      <c r="BP22" s="293"/>
      <c r="BQ22" s="293"/>
      <c r="BR22" s="293"/>
      <c r="BS22" s="293"/>
      <c r="BT22" s="293"/>
      <c r="BU22" s="294"/>
      <c r="BV22" s="191"/>
      <c r="BW22" s="191"/>
      <c r="BX22" s="191"/>
      <c r="BY22" s="191"/>
      <c r="BZ22" s="191"/>
      <c r="CA22" s="191"/>
      <c r="CB22" s="191"/>
      <c r="CC22" s="15"/>
    </row>
    <row r="23" spans="3:81" ht="15.75">
      <c r="C23" s="295" t="s">
        <v>1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15"/>
      <c r="BM23" s="15"/>
      <c r="BN23" s="293"/>
      <c r="BO23" s="293"/>
      <c r="BP23" s="293"/>
      <c r="BQ23" s="293"/>
      <c r="BR23" s="293"/>
      <c r="BS23" s="293"/>
      <c r="BT23" s="293"/>
      <c r="BU23" s="294"/>
      <c r="BV23" s="191"/>
      <c r="BW23" s="191"/>
      <c r="BX23" s="191"/>
      <c r="BY23" s="191"/>
      <c r="BZ23" s="191"/>
      <c r="CA23" s="191"/>
      <c r="CB23" s="191"/>
      <c r="CC23" s="15"/>
    </row>
    <row r="24" spans="66:80" ht="15.75">
      <c r="BN24" s="225" t="s">
        <v>7</v>
      </c>
      <c r="BO24" s="225"/>
      <c r="BP24" s="225"/>
      <c r="BQ24" s="225"/>
      <c r="BR24" s="225"/>
      <c r="BS24" s="225"/>
      <c r="BT24" s="225"/>
      <c r="BU24" s="294"/>
      <c r="BV24" s="243" t="s">
        <v>52</v>
      </c>
      <c r="BW24" s="244"/>
      <c r="BX24" s="244"/>
      <c r="BY24" s="244"/>
      <c r="BZ24" s="244"/>
      <c r="CA24" s="244"/>
      <c r="CB24" s="245"/>
    </row>
    <row r="25" spans="3:80" ht="15.75">
      <c r="C25" s="224" t="s">
        <v>54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15"/>
      <c r="BM25" s="15"/>
      <c r="BN25" s="225"/>
      <c r="BO25" s="225"/>
      <c r="BP25" s="225"/>
      <c r="BQ25" s="225"/>
      <c r="BR25" s="225"/>
      <c r="BS25" s="225"/>
      <c r="BT25" s="225"/>
      <c r="BU25" s="294"/>
      <c r="BV25" s="249"/>
      <c r="BW25" s="250"/>
      <c r="BX25" s="250"/>
      <c r="BY25" s="250"/>
      <c r="BZ25" s="250"/>
      <c r="CA25" s="250"/>
      <c r="CB25" s="251"/>
    </row>
    <row r="26" spans="3:80" ht="30.75" customHeight="1">
      <c r="C26" s="296" t="s">
        <v>2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15"/>
      <c r="BM26" s="15"/>
      <c r="BN26" s="297" t="s">
        <v>7</v>
      </c>
      <c r="BO26" s="297"/>
      <c r="BP26" s="297"/>
      <c r="BQ26" s="297"/>
      <c r="BR26" s="297"/>
      <c r="BS26" s="297"/>
      <c r="BT26" s="297"/>
      <c r="BU26" s="298"/>
      <c r="BV26" s="191" t="s">
        <v>68</v>
      </c>
      <c r="BW26" s="191"/>
      <c r="BX26" s="191"/>
      <c r="BY26" s="191"/>
      <c r="BZ26" s="191"/>
      <c r="CA26" s="191"/>
      <c r="CB26" s="191"/>
    </row>
    <row r="27" spans="66:80" ht="15.75">
      <c r="BN27" s="280" t="s">
        <v>7</v>
      </c>
      <c r="BO27" s="280"/>
      <c r="BP27" s="280"/>
      <c r="BQ27" s="280"/>
      <c r="BR27" s="280"/>
      <c r="BS27" s="280"/>
      <c r="BT27" s="280"/>
      <c r="BU27" s="298"/>
      <c r="BV27" s="243" t="s">
        <v>53</v>
      </c>
      <c r="BW27" s="244"/>
      <c r="BX27" s="244"/>
      <c r="BY27" s="244"/>
      <c r="BZ27" s="244"/>
      <c r="CA27" s="244"/>
      <c r="CB27" s="245"/>
    </row>
    <row r="28" spans="66:80" ht="15.75">
      <c r="BN28" s="280"/>
      <c r="BO28" s="280"/>
      <c r="BP28" s="280"/>
      <c r="BQ28" s="280"/>
      <c r="BR28" s="280"/>
      <c r="BS28" s="280"/>
      <c r="BT28" s="280"/>
      <c r="BU28" s="298"/>
      <c r="BV28" s="249"/>
      <c r="BW28" s="250"/>
      <c r="BX28" s="250"/>
      <c r="BY28" s="250"/>
      <c r="BZ28" s="250"/>
      <c r="CA28" s="250"/>
      <c r="CB28" s="251"/>
    </row>
    <row r="29" spans="74:80" ht="15.75">
      <c r="BV29" s="191"/>
      <c r="BW29" s="191"/>
      <c r="BX29" s="191"/>
      <c r="BY29" s="191"/>
      <c r="BZ29" s="191"/>
      <c r="CA29" s="191"/>
      <c r="CB29" s="191"/>
    </row>
    <row r="30" spans="74:80" ht="15.75">
      <c r="BV30" s="191"/>
      <c r="BW30" s="191"/>
      <c r="BX30" s="191"/>
      <c r="BY30" s="191"/>
      <c r="BZ30" s="191"/>
      <c r="CA30" s="191"/>
      <c r="CB30" s="191"/>
    </row>
    <row r="31" ht="34.5" customHeight="1"/>
    <row r="32" ht="42.75" customHeight="1"/>
    <row r="33" spans="1:81" ht="15.75">
      <c r="A33" s="172" t="s">
        <v>141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</row>
    <row r="35" spans="32:53" ht="15.75">
      <c r="AF35" s="225" t="s">
        <v>8</v>
      </c>
      <c r="AG35" s="225"/>
      <c r="AH35" s="225"/>
      <c r="AI35" s="225"/>
      <c r="AJ35" s="225"/>
      <c r="AK35" s="225"/>
      <c r="AL35" s="225"/>
      <c r="AM35" s="224">
        <v>1</v>
      </c>
      <c r="AN35" s="224"/>
      <c r="AO35" s="224"/>
      <c r="AP35" s="224"/>
      <c r="AQ35" s="224"/>
      <c r="AR35" s="224"/>
      <c r="AS35" s="13"/>
      <c r="AT35" s="13"/>
      <c r="AU35" s="13"/>
      <c r="AV35" s="15"/>
      <c r="AW35" s="15"/>
      <c r="AX35" s="15"/>
      <c r="AY35" s="15"/>
      <c r="AZ35" s="15"/>
      <c r="BA35" s="15"/>
    </row>
    <row r="37" spans="65:81" ht="15.75" customHeight="1">
      <c r="BM37" s="232" t="s">
        <v>9</v>
      </c>
      <c r="BN37" s="232"/>
      <c r="BO37" s="232"/>
      <c r="BP37" s="232"/>
      <c r="BQ37" s="232"/>
      <c r="BR37" s="232"/>
      <c r="BS37" s="232"/>
      <c r="BT37" s="232"/>
      <c r="BU37" s="232"/>
      <c r="BV37" s="314" t="s">
        <v>175</v>
      </c>
      <c r="BW37" s="315"/>
      <c r="BX37" s="315"/>
      <c r="BY37" s="315"/>
      <c r="BZ37" s="315"/>
      <c r="CA37" s="315"/>
      <c r="CB37" s="316"/>
      <c r="CC37" s="226"/>
    </row>
    <row r="38" spans="1:81" ht="30" customHeight="1">
      <c r="A38" s="172" t="s">
        <v>10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260" t="s">
        <v>56</v>
      </c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M38" s="232"/>
      <c r="BN38" s="232"/>
      <c r="BO38" s="232"/>
      <c r="BP38" s="232"/>
      <c r="BQ38" s="232"/>
      <c r="BR38" s="232"/>
      <c r="BS38" s="232"/>
      <c r="BT38" s="232"/>
      <c r="BU38" s="232"/>
      <c r="BV38" s="317"/>
      <c r="BW38" s="318"/>
      <c r="BX38" s="318"/>
      <c r="BY38" s="318"/>
      <c r="BZ38" s="318"/>
      <c r="CA38" s="318"/>
      <c r="CB38" s="319"/>
      <c r="CC38" s="227"/>
    </row>
    <row r="39" spans="1:81" ht="15.75">
      <c r="A39" s="224" t="s">
        <v>57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M39" s="232"/>
      <c r="BN39" s="232"/>
      <c r="BO39" s="232"/>
      <c r="BP39" s="232"/>
      <c r="BQ39" s="232"/>
      <c r="BR39" s="232"/>
      <c r="BS39" s="232"/>
      <c r="BT39" s="232"/>
      <c r="BU39" s="232"/>
      <c r="BV39" s="317"/>
      <c r="BW39" s="318"/>
      <c r="BX39" s="318"/>
      <c r="BY39" s="318"/>
      <c r="BZ39" s="318"/>
      <c r="CA39" s="318"/>
      <c r="CB39" s="319"/>
      <c r="CC39" s="227"/>
    </row>
    <row r="40" spans="65:81" ht="15.75">
      <c r="BM40" s="232"/>
      <c r="BN40" s="232"/>
      <c r="BO40" s="232"/>
      <c r="BP40" s="232"/>
      <c r="BQ40" s="232"/>
      <c r="BR40" s="232"/>
      <c r="BS40" s="232"/>
      <c r="BT40" s="232"/>
      <c r="BU40" s="232"/>
      <c r="BV40" s="317"/>
      <c r="BW40" s="318"/>
      <c r="BX40" s="318"/>
      <c r="BY40" s="318"/>
      <c r="BZ40" s="318"/>
      <c r="CA40" s="318"/>
      <c r="CB40" s="319"/>
      <c r="CC40" s="227"/>
    </row>
    <row r="41" spans="1:81" ht="14.25" customHeight="1">
      <c r="A41" s="172" t="s">
        <v>11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M41" s="232"/>
      <c r="BN41" s="232"/>
      <c r="BO41" s="232"/>
      <c r="BP41" s="232"/>
      <c r="BQ41" s="232"/>
      <c r="BR41" s="232"/>
      <c r="BS41" s="232"/>
      <c r="BT41" s="232"/>
      <c r="BU41" s="232"/>
      <c r="BV41" s="320"/>
      <c r="BW41" s="321"/>
      <c r="BX41" s="321"/>
      <c r="BY41" s="321"/>
      <c r="BZ41" s="321"/>
      <c r="CA41" s="321"/>
      <c r="CB41" s="322"/>
      <c r="CC41" s="227"/>
    </row>
    <row r="42" spans="1:62" ht="15.75" customHeight="1">
      <c r="A42" s="214" t="s">
        <v>176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</row>
    <row r="44" spans="1:80" ht="15.75">
      <c r="A44" s="261" t="s">
        <v>12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</row>
    <row r="45" spans="1:80" ht="15.75">
      <c r="A45" s="172" t="s">
        <v>51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</row>
    <row r="47" spans="2:80" ht="15.75">
      <c r="B47" s="198" t="s">
        <v>13</v>
      </c>
      <c r="C47" s="199"/>
      <c r="D47" s="199"/>
      <c r="E47" s="200"/>
      <c r="F47" s="190" t="s">
        <v>14</v>
      </c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207" t="s">
        <v>16</v>
      </c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9"/>
      <c r="AO47" s="207" t="s">
        <v>135</v>
      </c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9"/>
      <c r="BH47" s="207" t="s">
        <v>136</v>
      </c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</row>
    <row r="48" spans="2:80" ht="15.75">
      <c r="B48" s="201"/>
      <c r="C48" s="202"/>
      <c r="D48" s="202"/>
      <c r="E48" s="203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210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2"/>
      <c r="AO48" s="210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2"/>
      <c r="BH48" s="210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2"/>
    </row>
    <row r="49" spans="2:80" ht="63" customHeight="1">
      <c r="B49" s="201"/>
      <c r="C49" s="202"/>
      <c r="D49" s="202"/>
      <c r="E49" s="203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217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9"/>
      <c r="AO49" s="217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9"/>
      <c r="BH49" s="217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9"/>
    </row>
    <row r="50" spans="2:80" ht="15.75">
      <c r="B50" s="201"/>
      <c r="C50" s="202"/>
      <c r="D50" s="202"/>
      <c r="E50" s="203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207"/>
      <c r="AB50" s="208"/>
      <c r="AC50" s="208"/>
      <c r="AD50" s="208"/>
      <c r="AE50" s="208"/>
      <c r="AF50" s="208"/>
      <c r="AG50" s="209"/>
      <c r="AH50" s="207"/>
      <c r="AI50" s="208"/>
      <c r="AJ50" s="208"/>
      <c r="AK50" s="208"/>
      <c r="AL50" s="208"/>
      <c r="AM50" s="208"/>
      <c r="AN50" s="209"/>
      <c r="AO50" s="190"/>
      <c r="AP50" s="190"/>
      <c r="AQ50" s="190"/>
      <c r="AR50" s="190"/>
      <c r="AS50" s="190"/>
      <c r="AT50" s="190"/>
      <c r="AU50" s="190"/>
      <c r="AV50" s="301" t="s">
        <v>17</v>
      </c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207">
        <v>2018</v>
      </c>
      <c r="BI50" s="208"/>
      <c r="BJ50" s="208"/>
      <c r="BK50" s="208"/>
      <c r="BL50" s="208"/>
      <c r="BM50" s="208"/>
      <c r="BN50" s="209"/>
      <c r="BO50" s="207">
        <v>2019</v>
      </c>
      <c r="BP50" s="208"/>
      <c r="BQ50" s="208"/>
      <c r="BR50" s="208"/>
      <c r="BS50" s="208"/>
      <c r="BT50" s="208"/>
      <c r="BU50" s="209"/>
      <c r="BV50" s="207">
        <v>2020</v>
      </c>
      <c r="BW50" s="208"/>
      <c r="BX50" s="208"/>
      <c r="BY50" s="208"/>
      <c r="BZ50" s="208"/>
      <c r="CA50" s="208"/>
      <c r="CB50" s="209"/>
    </row>
    <row r="51" spans="2:80" ht="21" customHeight="1">
      <c r="B51" s="201"/>
      <c r="C51" s="202"/>
      <c r="D51" s="202"/>
      <c r="E51" s="203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210"/>
      <c r="AB51" s="211"/>
      <c r="AC51" s="211"/>
      <c r="AD51" s="211"/>
      <c r="AE51" s="211"/>
      <c r="AF51" s="211"/>
      <c r="AG51" s="212"/>
      <c r="AH51" s="210"/>
      <c r="AI51" s="211"/>
      <c r="AJ51" s="211"/>
      <c r="AK51" s="211"/>
      <c r="AL51" s="211"/>
      <c r="AM51" s="211"/>
      <c r="AN51" s="212"/>
      <c r="AO51" s="190"/>
      <c r="AP51" s="190"/>
      <c r="AQ51" s="190"/>
      <c r="AR51" s="190"/>
      <c r="AS51" s="190"/>
      <c r="AT51" s="190"/>
      <c r="AU51" s="190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210"/>
      <c r="BI51" s="211"/>
      <c r="BJ51" s="211"/>
      <c r="BK51" s="211"/>
      <c r="BL51" s="211"/>
      <c r="BM51" s="211"/>
      <c r="BN51" s="212"/>
      <c r="BO51" s="210"/>
      <c r="BP51" s="211"/>
      <c r="BQ51" s="211"/>
      <c r="BR51" s="211"/>
      <c r="BS51" s="211"/>
      <c r="BT51" s="211"/>
      <c r="BU51" s="212"/>
      <c r="BV51" s="210"/>
      <c r="BW51" s="211"/>
      <c r="BX51" s="211"/>
      <c r="BY51" s="211"/>
      <c r="BZ51" s="211"/>
      <c r="CA51" s="211"/>
      <c r="CB51" s="212"/>
    </row>
    <row r="52" spans="2:80" ht="53.25" customHeight="1">
      <c r="B52" s="204"/>
      <c r="C52" s="205"/>
      <c r="D52" s="205"/>
      <c r="E52" s="206"/>
      <c r="F52" s="216" t="s">
        <v>15</v>
      </c>
      <c r="G52" s="307"/>
      <c r="H52" s="307"/>
      <c r="I52" s="307"/>
      <c r="J52" s="307"/>
      <c r="K52" s="307"/>
      <c r="L52" s="307"/>
      <c r="M52" s="216" t="s">
        <v>15</v>
      </c>
      <c r="N52" s="307"/>
      <c r="O52" s="307"/>
      <c r="P52" s="307"/>
      <c r="Q52" s="307"/>
      <c r="R52" s="307"/>
      <c r="S52" s="307"/>
      <c r="T52" s="216" t="s">
        <v>15</v>
      </c>
      <c r="U52" s="307"/>
      <c r="V52" s="307"/>
      <c r="W52" s="307"/>
      <c r="X52" s="307"/>
      <c r="Y52" s="307"/>
      <c r="Z52" s="307"/>
      <c r="AA52" s="216" t="s">
        <v>15</v>
      </c>
      <c r="AB52" s="307"/>
      <c r="AC52" s="307"/>
      <c r="AD52" s="307"/>
      <c r="AE52" s="307"/>
      <c r="AF52" s="307"/>
      <c r="AG52" s="307"/>
      <c r="AH52" s="216" t="s">
        <v>15</v>
      </c>
      <c r="AI52" s="307"/>
      <c r="AJ52" s="307"/>
      <c r="AK52" s="307"/>
      <c r="AL52" s="307"/>
      <c r="AM52" s="307"/>
      <c r="AN52" s="307"/>
      <c r="AO52" s="216" t="s">
        <v>15</v>
      </c>
      <c r="AP52" s="216"/>
      <c r="AQ52" s="216"/>
      <c r="AR52" s="216"/>
      <c r="AS52" s="216"/>
      <c r="AT52" s="216"/>
      <c r="AU52" s="216"/>
      <c r="AV52" s="216" t="s">
        <v>18</v>
      </c>
      <c r="AW52" s="216"/>
      <c r="AX52" s="216"/>
      <c r="AY52" s="216"/>
      <c r="AZ52" s="216"/>
      <c r="BA52" s="216"/>
      <c r="BB52" s="216"/>
      <c r="BC52" s="190" t="s">
        <v>19</v>
      </c>
      <c r="BD52" s="190"/>
      <c r="BE52" s="190"/>
      <c r="BF52" s="190"/>
      <c r="BG52" s="190"/>
      <c r="BH52" s="220" t="s">
        <v>20</v>
      </c>
      <c r="BI52" s="221"/>
      <c r="BJ52" s="221"/>
      <c r="BK52" s="221"/>
      <c r="BL52" s="221"/>
      <c r="BM52" s="221"/>
      <c r="BN52" s="222"/>
      <c r="BO52" s="220" t="s">
        <v>21</v>
      </c>
      <c r="BP52" s="221"/>
      <c r="BQ52" s="221"/>
      <c r="BR52" s="221"/>
      <c r="BS52" s="221"/>
      <c r="BT52" s="221"/>
      <c r="BU52" s="222"/>
      <c r="BV52" s="220" t="s">
        <v>22</v>
      </c>
      <c r="BW52" s="221"/>
      <c r="BX52" s="221"/>
      <c r="BY52" s="221"/>
      <c r="BZ52" s="221"/>
      <c r="CA52" s="221"/>
      <c r="CB52" s="222"/>
    </row>
    <row r="53" spans="2:80" ht="15.75">
      <c r="B53" s="173">
        <v>1</v>
      </c>
      <c r="C53" s="174"/>
      <c r="D53" s="174"/>
      <c r="E53" s="175"/>
      <c r="F53" s="173">
        <v>2</v>
      </c>
      <c r="G53" s="174"/>
      <c r="H53" s="174"/>
      <c r="I53" s="174"/>
      <c r="J53" s="174"/>
      <c r="K53" s="174"/>
      <c r="L53" s="175"/>
      <c r="M53" s="173">
        <v>3</v>
      </c>
      <c r="N53" s="174"/>
      <c r="O53" s="174"/>
      <c r="P53" s="174"/>
      <c r="Q53" s="174"/>
      <c r="R53" s="174"/>
      <c r="S53" s="175"/>
      <c r="T53" s="173">
        <v>4</v>
      </c>
      <c r="U53" s="174"/>
      <c r="V53" s="174"/>
      <c r="W53" s="174"/>
      <c r="X53" s="174"/>
      <c r="Y53" s="174"/>
      <c r="Z53" s="175"/>
      <c r="AA53" s="173">
        <v>5</v>
      </c>
      <c r="AB53" s="174"/>
      <c r="AC53" s="174"/>
      <c r="AD53" s="174"/>
      <c r="AE53" s="174"/>
      <c r="AF53" s="174"/>
      <c r="AG53" s="175"/>
      <c r="AH53" s="173">
        <v>6</v>
      </c>
      <c r="AI53" s="174"/>
      <c r="AJ53" s="174"/>
      <c r="AK53" s="174"/>
      <c r="AL53" s="174"/>
      <c r="AM53" s="174"/>
      <c r="AN53" s="175"/>
      <c r="AO53" s="173">
        <v>7</v>
      </c>
      <c r="AP53" s="174"/>
      <c r="AQ53" s="174"/>
      <c r="AR53" s="174"/>
      <c r="AS53" s="174"/>
      <c r="AT53" s="174"/>
      <c r="AU53" s="175"/>
      <c r="AV53" s="173">
        <v>8</v>
      </c>
      <c r="AW53" s="174"/>
      <c r="AX53" s="174"/>
      <c r="AY53" s="174"/>
      <c r="AZ53" s="174"/>
      <c r="BA53" s="174"/>
      <c r="BB53" s="175"/>
      <c r="BC53" s="173">
        <v>9</v>
      </c>
      <c r="BD53" s="174"/>
      <c r="BE53" s="174"/>
      <c r="BF53" s="174"/>
      <c r="BG53" s="175"/>
      <c r="BH53" s="173">
        <v>10</v>
      </c>
      <c r="BI53" s="174"/>
      <c r="BJ53" s="174"/>
      <c r="BK53" s="174"/>
      <c r="BL53" s="174"/>
      <c r="BM53" s="174"/>
      <c r="BN53" s="175"/>
      <c r="BO53" s="173">
        <v>11</v>
      </c>
      <c r="BP53" s="174"/>
      <c r="BQ53" s="174"/>
      <c r="BR53" s="174"/>
      <c r="BS53" s="174"/>
      <c r="BT53" s="174"/>
      <c r="BU53" s="175"/>
      <c r="BV53" s="173">
        <v>12</v>
      </c>
      <c r="BW53" s="174"/>
      <c r="BX53" s="174"/>
      <c r="BY53" s="174"/>
      <c r="BZ53" s="174"/>
      <c r="CA53" s="174"/>
      <c r="CB53" s="175"/>
    </row>
    <row r="54" spans="2:80" ht="63.75" customHeight="1">
      <c r="B54" s="302" t="s">
        <v>177</v>
      </c>
      <c r="C54" s="303"/>
      <c r="D54" s="303"/>
      <c r="E54" s="304"/>
      <c r="F54" s="178" t="s">
        <v>66</v>
      </c>
      <c r="G54" s="179"/>
      <c r="H54" s="179"/>
      <c r="I54" s="179"/>
      <c r="J54" s="179"/>
      <c r="K54" s="179"/>
      <c r="L54" s="179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2"/>
      <c r="AA54" s="178" t="s">
        <v>64</v>
      </c>
      <c r="AB54" s="179"/>
      <c r="AC54" s="179"/>
      <c r="AD54" s="179"/>
      <c r="AE54" s="179"/>
      <c r="AF54" s="179"/>
      <c r="AG54" s="179"/>
      <c r="AH54" s="181"/>
      <c r="AI54" s="181"/>
      <c r="AJ54" s="181"/>
      <c r="AK54" s="181"/>
      <c r="AL54" s="181"/>
      <c r="AM54" s="181"/>
      <c r="AN54" s="182"/>
      <c r="AO54" s="178" t="s">
        <v>62</v>
      </c>
      <c r="AP54" s="179"/>
      <c r="AQ54" s="179"/>
      <c r="AR54" s="179"/>
      <c r="AS54" s="179"/>
      <c r="AT54" s="179"/>
      <c r="AU54" s="180"/>
      <c r="AV54" s="178" t="s">
        <v>65</v>
      </c>
      <c r="AW54" s="179"/>
      <c r="AX54" s="179"/>
      <c r="AY54" s="179"/>
      <c r="AZ54" s="179"/>
      <c r="BA54" s="179"/>
      <c r="BB54" s="180"/>
      <c r="BC54" s="178">
        <v>744</v>
      </c>
      <c r="BD54" s="179"/>
      <c r="BE54" s="179"/>
      <c r="BF54" s="179"/>
      <c r="BG54" s="180"/>
      <c r="BH54" s="178">
        <v>100</v>
      </c>
      <c r="BI54" s="179"/>
      <c r="BJ54" s="179"/>
      <c r="BK54" s="179"/>
      <c r="BL54" s="179"/>
      <c r="BM54" s="179"/>
      <c r="BN54" s="180"/>
      <c r="BO54" s="178">
        <v>100</v>
      </c>
      <c r="BP54" s="179"/>
      <c r="BQ54" s="179"/>
      <c r="BR54" s="179"/>
      <c r="BS54" s="179"/>
      <c r="BT54" s="179"/>
      <c r="BU54" s="180"/>
      <c r="BV54" s="178">
        <v>100</v>
      </c>
      <c r="BW54" s="179"/>
      <c r="BX54" s="179"/>
      <c r="BY54" s="179"/>
      <c r="BZ54" s="179"/>
      <c r="CA54" s="179"/>
      <c r="CB54" s="180"/>
    </row>
    <row r="55" spans="2:80" ht="50.25" customHeight="1">
      <c r="B55" s="302" t="s">
        <v>177</v>
      </c>
      <c r="C55" s="303"/>
      <c r="D55" s="303"/>
      <c r="E55" s="304"/>
      <c r="F55" s="178" t="s">
        <v>66</v>
      </c>
      <c r="G55" s="179"/>
      <c r="H55" s="179"/>
      <c r="I55" s="179"/>
      <c r="J55" s="179"/>
      <c r="K55" s="179"/>
      <c r="L55" s="179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78" t="s">
        <v>70</v>
      </c>
      <c r="AB55" s="179"/>
      <c r="AC55" s="179"/>
      <c r="AD55" s="179"/>
      <c r="AE55" s="179"/>
      <c r="AF55" s="179"/>
      <c r="AG55" s="179"/>
      <c r="AH55" s="181"/>
      <c r="AI55" s="181"/>
      <c r="AJ55" s="181"/>
      <c r="AK55" s="181"/>
      <c r="AL55" s="181"/>
      <c r="AM55" s="181"/>
      <c r="AN55" s="182"/>
      <c r="AO55" s="178" t="s">
        <v>62</v>
      </c>
      <c r="AP55" s="179"/>
      <c r="AQ55" s="179"/>
      <c r="AR55" s="179"/>
      <c r="AS55" s="179"/>
      <c r="AT55" s="179"/>
      <c r="AU55" s="180"/>
      <c r="AV55" s="178" t="s">
        <v>65</v>
      </c>
      <c r="AW55" s="179"/>
      <c r="AX55" s="179"/>
      <c r="AY55" s="179"/>
      <c r="AZ55" s="179"/>
      <c r="BA55" s="179"/>
      <c r="BB55" s="180"/>
      <c r="BC55" s="178">
        <v>744</v>
      </c>
      <c r="BD55" s="179"/>
      <c r="BE55" s="179"/>
      <c r="BF55" s="179"/>
      <c r="BG55" s="180"/>
      <c r="BH55" s="178">
        <v>100</v>
      </c>
      <c r="BI55" s="179"/>
      <c r="BJ55" s="179"/>
      <c r="BK55" s="179"/>
      <c r="BL55" s="179"/>
      <c r="BM55" s="179"/>
      <c r="BN55" s="180"/>
      <c r="BO55" s="178">
        <v>100</v>
      </c>
      <c r="BP55" s="179"/>
      <c r="BQ55" s="179"/>
      <c r="BR55" s="179"/>
      <c r="BS55" s="179"/>
      <c r="BT55" s="179"/>
      <c r="BU55" s="180"/>
      <c r="BV55" s="178">
        <v>100</v>
      </c>
      <c r="BW55" s="179"/>
      <c r="BX55" s="179"/>
      <c r="BY55" s="179"/>
      <c r="BZ55" s="179"/>
      <c r="CA55" s="179"/>
      <c r="CB55" s="180"/>
    </row>
    <row r="56" spans="2:80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:80" ht="31.5" customHeight="1">
      <c r="B57" s="213" t="s">
        <v>154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</row>
    <row r="59" spans="2:80" ht="15.75">
      <c r="B59" s="172" t="s">
        <v>23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</row>
    <row r="61" spans="2:80" ht="15.75" customHeight="1">
      <c r="B61" s="198" t="s">
        <v>13</v>
      </c>
      <c r="C61" s="199"/>
      <c r="D61" s="199"/>
      <c r="E61" s="200"/>
      <c r="F61" s="190" t="s">
        <v>14</v>
      </c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207" t="s">
        <v>16</v>
      </c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9"/>
      <c r="AO61" s="207" t="s">
        <v>137</v>
      </c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190" t="s">
        <v>24</v>
      </c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207" t="s">
        <v>109</v>
      </c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9"/>
    </row>
    <row r="62" spans="2:80" ht="15.75">
      <c r="B62" s="201"/>
      <c r="C62" s="202"/>
      <c r="D62" s="202"/>
      <c r="E62" s="203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210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2"/>
      <c r="AO62" s="210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210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2"/>
    </row>
    <row r="63" spans="2:80" ht="65.25" customHeight="1">
      <c r="B63" s="201"/>
      <c r="C63" s="202"/>
      <c r="D63" s="202"/>
      <c r="E63" s="203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217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9"/>
      <c r="AO63" s="217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217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9"/>
    </row>
    <row r="64" spans="2:80" ht="15.75" customHeight="1">
      <c r="B64" s="201"/>
      <c r="C64" s="202"/>
      <c r="D64" s="202"/>
      <c r="E64" s="203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207"/>
      <c r="AB64" s="208"/>
      <c r="AC64" s="208"/>
      <c r="AD64" s="208"/>
      <c r="AE64" s="208"/>
      <c r="AF64" s="208"/>
      <c r="AG64" s="209"/>
      <c r="AH64" s="207"/>
      <c r="AI64" s="208"/>
      <c r="AJ64" s="208"/>
      <c r="AK64" s="208"/>
      <c r="AL64" s="208"/>
      <c r="AM64" s="208"/>
      <c r="AN64" s="209"/>
      <c r="AO64" s="190"/>
      <c r="AP64" s="190"/>
      <c r="AQ64" s="190"/>
      <c r="AR64" s="190"/>
      <c r="AS64" s="190"/>
      <c r="AT64" s="190"/>
      <c r="AU64" s="190" t="s">
        <v>17</v>
      </c>
      <c r="AV64" s="190"/>
      <c r="AW64" s="190"/>
      <c r="AX64" s="190"/>
      <c r="AY64" s="190"/>
      <c r="AZ64" s="190"/>
      <c r="BA64" s="190"/>
      <c r="BB64" s="190"/>
      <c r="BC64" s="190"/>
      <c r="BD64" s="178"/>
      <c r="BE64" s="207">
        <v>2018</v>
      </c>
      <c r="BF64" s="208"/>
      <c r="BG64" s="208"/>
      <c r="BH64" s="209"/>
      <c r="BI64" s="207">
        <v>2019</v>
      </c>
      <c r="BJ64" s="208"/>
      <c r="BK64" s="208"/>
      <c r="BL64" s="209"/>
      <c r="BM64" s="207">
        <v>2020</v>
      </c>
      <c r="BN64" s="208"/>
      <c r="BO64" s="208"/>
      <c r="BP64" s="209"/>
      <c r="BQ64" s="207">
        <v>2018</v>
      </c>
      <c r="BR64" s="208"/>
      <c r="BS64" s="208"/>
      <c r="BT64" s="209"/>
      <c r="BU64" s="207">
        <v>2019</v>
      </c>
      <c r="BV64" s="208"/>
      <c r="BW64" s="208"/>
      <c r="BX64" s="209"/>
      <c r="BY64" s="207">
        <v>2020</v>
      </c>
      <c r="BZ64" s="208"/>
      <c r="CA64" s="208"/>
      <c r="CB64" s="209"/>
    </row>
    <row r="65" spans="2:80" ht="34.5" customHeight="1">
      <c r="B65" s="201"/>
      <c r="C65" s="202"/>
      <c r="D65" s="202"/>
      <c r="E65" s="203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210"/>
      <c r="AB65" s="211"/>
      <c r="AC65" s="211"/>
      <c r="AD65" s="211"/>
      <c r="AE65" s="211"/>
      <c r="AF65" s="211"/>
      <c r="AG65" s="212"/>
      <c r="AH65" s="210"/>
      <c r="AI65" s="211"/>
      <c r="AJ65" s="211"/>
      <c r="AK65" s="211"/>
      <c r="AL65" s="211"/>
      <c r="AM65" s="211"/>
      <c r="AN65" s="212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78"/>
      <c r="BE65" s="210"/>
      <c r="BF65" s="211"/>
      <c r="BG65" s="211"/>
      <c r="BH65" s="212"/>
      <c r="BI65" s="210"/>
      <c r="BJ65" s="211"/>
      <c r="BK65" s="211"/>
      <c r="BL65" s="212"/>
      <c r="BM65" s="210"/>
      <c r="BN65" s="211"/>
      <c r="BO65" s="211"/>
      <c r="BP65" s="212"/>
      <c r="BQ65" s="210"/>
      <c r="BR65" s="211"/>
      <c r="BS65" s="211"/>
      <c r="BT65" s="212"/>
      <c r="BU65" s="210"/>
      <c r="BV65" s="211"/>
      <c r="BW65" s="211"/>
      <c r="BX65" s="212"/>
      <c r="BY65" s="210"/>
      <c r="BZ65" s="211"/>
      <c r="CA65" s="211"/>
      <c r="CB65" s="212"/>
    </row>
    <row r="66" spans="2:80" ht="15.75">
      <c r="B66" s="201"/>
      <c r="C66" s="202"/>
      <c r="D66" s="202"/>
      <c r="E66" s="203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210"/>
      <c r="AB66" s="211"/>
      <c r="AC66" s="211"/>
      <c r="AD66" s="211"/>
      <c r="AE66" s="211"/>
      <c r="AF66" s="211"/>
      <c r="AG66" s="212"/>
      <c r="AH66" s="210"/>
      <c r="AI66" s="211"/>
      <c r="AJ66" s="211"/>
      <c r="AK66" s="211"/>
      <c r="AL66" s="211"/>
      <c r="AM66" s="211"/>
      <c r="AN66" s="212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78"/>
      <c r="BE66" s="216" t="s">
        <v>20</v>
      </c>
      <c r="BF66" s="216"/>
      <c r="BG66" s="216"/>
      <c r="BH66" s="216"/>
      <c r="BI66" s="216" t="s">
        <v>25</v>
      </c>
      <c r="BJ66" s="216"/>
      <c r="BK66" s="216"/>
      <c r="BL66" s="216"/>
      <c r="BM66" s="216" t="s">
        <v>26</v>
      </c>
      <c r="BN66" s="216"/>
      <c r="BO66" s="216"/>
      <c r="BP66" s="216"/>
      <c r="BQ66" s="216" t="s">
        <v>20</v>
      </c>
      <c r="BR66" s="216"/>
      <c r="BS66" s="216"/>
      <c r="BT66" s="216"/>
      <c r="BU66" s="216" t="s">
        <v>25</v>
      </c>
      <c r="BV66" s="216"/>
      <c r="BW66" s="216"/>
      <c r="BX66" s="216"/>
      <c r="BY66" s="216" t="s">
        <v>26</v>
      </c>
      <c r="BZ66" s="216"/>
      <c r="CA66" s="216"/>
      <c r="CB66" s="216"/>
    </row>
    <row r="67" spans="2:80" ht="15.75">
      <c r="B67" s="201"/>
      <c r="C67" s="202"/>
      <c r="D67" s="202"/>
      <c r="E67" s="203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210"/>
      <c r="AB67" s="211"/>
      <c r="AC67" s="211"/>
      <c r="AD67" s="211"/>
      <c r="AE67" s="211"/>
      <c r="AF67" s="211"/>
      <c r="AG67" s="212"/>
      <c r="AH67" s="210"/>
      <c r="AI67" s="211"/>
      <c r="AJ67" s="211"/>
      <c r="AK67" s="211"/>
      <c r="AL67" s="211"/>
      <c r="AM67" s="211"/>
      <c r="AN67" s="212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78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</row>
    <row r="68" spans="2:80" ht="15.75">
      <c r="B68" s="201"/>
      <c r="C68" s="202"/>
      <c r="D68" s="202"/>
      <c r="E68" s="203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217"/>
      <c r="AB68" s="218"/>
      <c r="AC68" s="218"/>
      <c r="AD68" s="218"/>
      <c r="AE68" s="218"/>
      <c r="AF68" s="218"/>
      <c r="AG68" s="219"/>
      <c r="AH68" s="217"/>
      <c r="AI68" s="218"/>
      <c r="AJ68" s="218"/>
      <c r="AK68" s="218"/>
      <c r="AL68" s="218"/>
      <c r="AM68" s="218"/>
      <c r="AN68" s="219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78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</row>
    <row r="69" spans="2:80" ht="22.5" customHeight="1">
      <c r="B69" s="204"/>
      <c r="C69" s="205"/>
      <c r="D69" s="205"/>
      <c r="E69" s="206"/>
      <c r="F69" s="220" t="s">
        <v>15</v>
      </c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2"/>
      <c r="AA69" s="220" t="s">
        <v>15</v>
      </c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2"/>
      <c r="AO69" s="216" t="s">
        <v>15</v>
      </c>
      <c r="AP69" s="216"/>
      <c r="AQ69" s="216"/>
      <c r="AR69" s="216"/>
      <c r="AS69" s="216"/>
      <c r="AT69" s="216"/>
      <c r="AU69" s="216" t="s">
        <v>18</v>
      </c>
      <c r="AV69" s="216"/>
      <c r="AW69" s="216"/>
      <c r="AX69" s="216"/>
      <c r="AY69" s="216"/>
      <c r="AZ69" s="216"/>
      <c r="BA69" s="190" t="s">
        <v>19</v>
      </c>
      <c r="BB69" s="190"/>
      <c r="BC69" s="190"/>
      <c r="BD69" s="178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</row>
    <row r="70" spans="2:80" ht="15.75">
      <c r="B70" s="173">
        <v>1</v>
      </c>
      <c r="C70" s="174"/>
      <c r="D70" s="174"/>
      <c r="E70" s="175"/>
      <c r="F70" s="173">
        <v>2</v>
      </c>
      <c r="G70" s="174"/>
      <c r="H70" s="174"/>
      <c r="I70" s="174"/>
      <c r="J70" s="174"/>
      <c r="K70" s="174"/>
      <c r="L70" s="175"/>
      <c r="M70" s="173">
        <v>3</v>
      </c>
      <c r="N70" s="174"/>
      <c r="O70" s="174"/>
      <c r="P70" s="174"/>
      <c r="Q70" s="174"/>
      <c r="R70" s="174"/>
      <c r="S70" s="175"/>
      <c r="T70" s="173">
        <v>4</v>
      </c>
      <c r="U70" s="174"/>
      <c r="V70" s="174"/>
      <c r="W70" s="174"/>
      <c r="X70" s="174"/>
      <c r="Y70" s="174"/>
      <c r="Z70" s="175"/>
      <c r="AA70" s="173">
        <v>5</v>
      </c>
      <c r="AB70" s="174"/>
      <c r="AC70" s="174"/>
      <c r="AD70" s="174"/>
      <c r="AE70" s="174"/>
      <c r="AF70" s="174"/>
      <c r="AG70" s="175"/>
      <c r="AH70" s="173">
        <v>6</v>
      </c>
      <c r="AI70" s="174"/>
      <c r="AJ70" s="174"/>
      <c r="AK70" s="174"/>
      <c r="AL70" s="174"/>
      <c r="AM70" s="174"/>
      <c r="AN70" s="175"/>
      <c r="AO70" s="191">
        <v>7</v>
      </c>
      <c r="AP70" s="191"/>
      <c r="AQ70" s="191"/>
      <c r="AR70" s="191"/>
      <c r="AS70" s="191"/>
      <c r="AT70" s="191"/>
      <c r="AU70" s="191">
        <v>8</v>
      </c>
      <c r="AV70" s="191"/>
      <c r="AW70" s="191"/>
      <c r="AX70" s="191"/>
      <c r="AY70" s="191"/>
      <c r="AZ70" s="191"/>
      <c r="BA70" s="191">
        <v>9</v>
      </c>
      <c r="BB70" s="191"/>
      <c r="BC70" s="191"/>
      <c r="BD70" s="191"/>
      <c r="BE70" s="191">
        <v>10</v>
      </c>
      <c r="BF70" s="191"/>
      <c r="BG70" s="191"/>
      <c r="BH70" s="191"/>
      <c r="BI70" s="191">
        <v>11</v>
      </c>
      <c r="BJ70" s="191"/>
      <c r="BK70" s="191"/>
      <c r="BL70" s="191"/>
      <c r="BM70" s="191">
        <v>12</v>
      </c>
      <c r="BN70" s="191"/>
      <c r="BO70" s="191"/>
      <c r="BP70" s="191"/>
      <c r="BQ70" s="191">
        <v>13</v>
      </c>
      <c r="BR70" s="191"/>
      <c r="BS70" s="191"/>
      <c r="BT70" s="191"/>
      <c r="BU70" s="191">
        <v>14</v>
      </c>
      <c r="BV70" s="191"/>
      <c r="BW70" s="191"/>
      <c r="BX70" s="191"/>
      <c r="BY70" s="191">
        <v>15</v>
      </c>
      <c r="BZ70" s="191"/>
      <c r="CA70" s="191"/>
      <c r="CB70" s="191"/>
    </row>
    <row r="71" spans="2:80" ht="127.5" customHeight="1">
      <c r="B71" s="178" t="s">
        <v>177</v>
      </c>
      <c r="C71" s="179"/>
      <c r="D71" s="179"/>
      <c r="E71" s="180"/>
      <c r="F71" s="178" t="s">
        <v>178</v>
      </c>
      <c r="G71" s="179"/>
      <c r="H71" s="179"/>
      <c r="I71" s="179"/>
      <c r="J71" s="179"/>
      <c r="K71" s="179"/>
      <c r="L71" s="180"/>
      <c r="M71" s="178" t="s">
        <v>179</v>
      </c>
      <c r="N71" s="179"/>
      <c r="O71" s="179"/>
      <c r="P71" s="179"/>
      <c r="Q71" s="179"/>
      <c r="R71" s="179"/>
      <c r="S71" s="180"/>
      <c r="T71" s="178"/>
      <c r="U71" s="179"/>
      <c r="V71" s="179"/>
      <c r="W71" s="179"/>
      <c r="X71" s="179"/>
      <c r="Y71" s="179"/>
      <c r="Z71" s="180"/>
      <c r="AA71" s="178" t="s">
        <v>180</v>
      </c>
      <c r="AB71" s="179"/>
      <c r="AC71" s="179"/>
      <c r="AD71" s="179"/>
      <c r="AE71" s="179"/>
      <c r="AF71" s="179"/>
      <c r="AG71" s="179"/>
      <c r="AH71" s="305"/>
      <c r="AI71" s="305"/>
      <c r="AJ71" s="305"/>
      <c r="AK71" s="305"/>
      <c r="AL71" s="305"/>
      <c r="AM71" s="305"/>
      <c r="AN71" s="306"/>
      <c r="AO71" s="190"/>
      <c r="AP71" s="190"/>
      <c r="AQ71" s="190"/>
      <c r="AR71" s="190"/>
      <c r="AS71" s="190"/>
      <c r="AT71" s="190"/>
      <c r="AU71" s="178" t="s">
        <v>181</v>
      </c>
      <c r="AV71" s="179"/>
      <c r="AW71" s="179"/>
      <c r="AX71" s="179"/>
      <c r="AY71" s="179"/>
      <c r="AZ71" s="180"/>
      <c r="BA71" s="190">
        <v>539</v>
      </c>
      <c r="BB71" s="190"/>
      <c r="BC71" s="190"/>
      <c r="BD71" s="190"/>
      <c r="BE71" s="324">
        <v>81124</v>
      </c>
      <c r="BF71" s="324"/>
      <c r="BG71" s="324"/>
      <c r="BH71" s="324"/>
      <c r="BI71" s="324">
        <v>81124</v>
      </c>
      <c r="BJ71" s="324"/>
      <c r="BK71" s="324"/>
      <c r="BL71" s="324"/>
      <c r="BM71" s="324">
        <v>81124</v>
      </c>
      <c r="BN71" s="324"/>
      <c r="BO71" s="324"/>
      <c r="BP71" s="324"/>
      <c r="BQ71" s="324">
        <v>150.05</v>
      </c>
      <c r="BR71" s="324"/>
      <c r="BS71" s="324"/>
      <c r="BT71" s="324"/>
      <c r="BU71" s="324">
        <v>150.05</v>
      </c>
      <c r="BV71" s="324"/>
      <c r="BW71" s="324"/>
      <c r="BX71" s="324"/>
      <c r="BY71" s="324">
        <v>150.05</v>
      </c>
      <c r="BZ71" s="324"/>
      <c r="CA71" s="324"/>
      <c r="CB71" s="324"/>
    </row>
    <row r="73" spans="2:80" ht="30.75" customHeight="1">
      <c r="B73" s="213" t="s">
        <v>182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</row>
    <row r="75" spans="2:80" ht="15.75">
      <c r="B75" s="172" t="s">
        <v>27</v>
      </c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</row>
    <row r="77" spans="2:80" ht="15.75">
      <c r="B77" s="173" t="s">
        <v>28</v>
      </c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5"/>
    </row>
    <row r="78" spans="2:80" ht="15.75">
      <c r="B78" s="173" t="s">
        <v>29</v>
      </c>
      <c r="C78" s="174"/>
      <c r="D78" s="174"/>
      <c r="E78" s="174"/>
      <c r="F78" s="174"/>
      <c r="G78" s="174"/>
      <c r="H78" s="174"/>
      <c r="I78" s="174"/>
      <c r="J78" s="174"/>
      <c r="K78" s="175"/>
      <c r="L78" s="173" t="s">
        <v>30</v>
      </c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5"/>
      <c r="AG78" s="26" t="s">
        <v>31</v>
      </c>
      <c r="AH78" s="27"/>
      <c r="AI78" s="27"/>
      <c r="AJ78" s="27"/>
      <c r="AK78" s="27"/>
      <c r="AL78" s="27"/>
      <c r="AM78" s="27"/>
      <c r="AN78" s="27"/>
      <c r="AO78" s="27"/>
      <c r="AP78" s="28"/>
      <c r="AQ78" s="173" t="s">
        <v>32</v>
      </c>
      <c r="AR78" s="174"/>
      <c r="AS78" s="174"/>
      <c r="AT78" s="174"/>
      <c r="AU78" s="174"/>
      <c r="AV78" s="174"/>
      <c r="AW78" s="174"/>
      <c r="AX78" s="174"/>
      <c r="AY78" s="174"/>
      <c r="AZ78" s="174"/>
      <c r="BA78" s="175"/>
      <c r="BB78" s="173" t="s">
        <v>33</v>
      </c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5"/>
    </row>
    <row r="79" spans="2:80" ht="15.75">
      <c r="B79" s="173">
        <v>1</v>
      </c>
      <c r="C79" s="174"/>
      <c r="D79" s="174"/>
      <c r="E79" s="174"/>
      <c r="F79" s="174"/>
      <c r="G79" s="174"/>
      <c r="H79" s="174"/>
      <c r="I79" s="174"/>
      <c r="J79" s="174"/>
      <c r="K79" s="175"/>
      <c r="L79" s="173">
        <v>2</v>
      </c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5"/>
      <c r="AG79" s="173">
        <v>3</v>
      </c>
      <c r="AH79" s="174"/>
      <c r="AI79" s="174"/>
      <c r="AJ79" s="174"/>
      <c r="AK79" s="174"/>
      <c r="AL79" s="174"/>
      <c r="AM79" s="174"/>
      <c r="AN79" s="174"/>
      <c r="AO79" s="174"/>
      <c r="AP79" s="175"/>
      <c r="AQ79" s="173">
        <v>4</v>
      </c>
      <c r="AR79" s="174"/>
      <c r="AS79" s="174"/>
      <c r="AT79" s="174"/>
      <c r="AU79" s="174"/>
      <c r="AV79" s="174"/>
      <c r="AW79" s="174"/>
      <c r="AX79" s="174"/>
      <c r="AY79" s="174"/>
      <c r="AZ79" s="174"/>
      <c r="BA79" s="175"/>
      <c r="BB79" s="173">
        <v>5</v>
      </c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5"/>
    </row>
    <row r="80" spans="2:81" ht="98.25" customHeight="1">
      <c r="B80" s="164" t="s">
        <v>90</v>
      </c>
      <c r="C80" s="165"/>
      <c r="D80" s="165"/>
      <c r="E80" s="165"/>
      <c r="F80" s="165"/>
      <c r="G80" s="165"/>
      <c r="H80" s="165"/>
      <c r="I80" s="165"/>
      <c r="J80" s="165"/>
      <c r="K80" s="166"/>
      <c r="L80" s="164" t="s">
        <v>88</v>
      </c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6"/>
      <c r="AG80" s="259">
        <v>40451</v>
      </c>
      <c r="AH80" s="270"/>
      <c r="AI80" s="270"/>
      <c r="AJ80" s="270"/>
      <c r="AK80" s="270"/>
      <c r="AL80" s="270"/>
      <c r="AM80" s="270"/>
      <c r="AN80" s="270"/>
      <c r="AO80" s="270"/>
      <c r="AP80" s="271"/>
      <c r="AQ80" s="252">
        <v>484</v>
      </c>
      <c r="AR80" s="253"/>
      <c r="AS80" s="253"/>
      <c r="AT80" s="253"/>
      <c r="AU80" s="253"/>
      <c r="AV80" s="253"/>
      <c r="AW80" s="253"/>
      <c r="AX80" s="253"/>
      <c r="AY80" s="253"/>
      <c r="AZ80" s="253"/>
      <c r="BA80" s="254"/>
      <c r="BB80" s="308" t="s">
        <v>89</v>
      </c>
      <c r="BC80" s="309"/>
      <c r="BD80" s="309"/>
      <c r="BE80" s="309"/>
      <c r="BF80" s="309"/>
      <c r="BG80" s="309"/>
      <c r="BH80" s="309"/>
      <c r="BI80" s="309"/>
      <c r="BJ80" s="309"/>
      <c r="BK80" s="309"/>
      <c r="BL80" s="309"/>
      <c r="BM80" s="309"/>
      <c r="BN80" s="309"/>
      <c r="BO80" s="309"/>
      <c r="BP80" s="309"/>
      <c r="BQ80" s="309"/>
      <c r="BR80" s="309"/>
      <c r="BS80" s="309"/>
      <c r="BT80" s="309"/>
      <c r="BU80" s="309"/>
      <c r="BV80" s="309"/>
      <c r="BW80" s="309"/>
      <c r="BX80" s="309"/>
      <c r="BY80" s="309"/>
      <c r="BZ80" s="309"/>
      <c r="CA80" s="309"/>
      <c r="CB80" s="310"/>
      <c r="CC80" s="16"/>
    </row>
    <row r="82" spans="2:80" ht="15.75">
      <c r="B82" s="172" t="s">
        <v>34</v>
      </c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</row>
    <row r="84" spans="2:80" ht="15.75">
      <c r="B84" s="172" t="s">
        <v>35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</row>
    <row r="85" spans="2:80" ht="141" customHeight="1">
      <c r="B85" s="215" t="s">
        <v>183</v>
      </c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</row>
    <row r="86" spans="2:80" ht="15.75">
      <c r="B86" s="242" t="s">
        <v>36</v>
      </c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</row>
    <row r="88" spans="2:80" ht="15.75">
      <c r="B88" s="172" t="s">
        <v>37</v>
      </c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</row>
    <row r="90" spans="2:80" ht="15.75">
      <c r="B90" s="173" t="s">
        <v>38</v>
      </c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5"/>
      <c r="AE90" s="173" t="s">
        <v>39</v>
      </c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5"/>
      <c r="BC90" s="173" t="s">
        <v>40</v>
      </c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5"/>
    </row>
    <row r="91" spans="2:80" ht="15.75">
      <c r="B91" s="173">
        <v>1</v>
      </c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5"/>
      <c r="AE91" s="161">
        <v>2</v>
      </c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3"/>
      <c r="BC91" s="173">
        <v>3</v>
      </c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5"/>
    </row>
    <row r="92" spans="2:80" ht="35.25" customHeight="1">
      <c r="B92" s="164" t="s">
        <v>81</v>
      </c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6"/>
      <c r="AE92" s="178" t="s">
        <v>174</v>
      </c>
      <c r="AF92" s="312"/>
      <c r="AG92" s="312"/>
      <c r="AH92" s="312"/>
      <c r="AI92" s="312"/>
      <c r="AJ92" s="312"/>
      <c r="AK92" s="312"/>
      <c r="AL92" s="312"/>
      <c r="AM92" s="312"/>
      <c r="AN92" s="312"/>
      <c r="AO92" s="312"/>
      <c r="AP92" s="312"/>
      <c r="AQ92" s="312"/>
      <c r="AR92" s="312"/>
      <c r="AS92" s="312"/>
      <c r="AT92" s="312"/>
      <c r="AU92" s="312"/>
      <c r="AV92" s="312"/>
      <c r="AW92" s="312"/>
      <c r="AX92" s="312"/>
      <c r="AY92" s="312"/>
      <c r="AZ92" s="312"/>
      <c r="BA92" s="312"/>
      <c r="BB92" s="313"/>
      <c r="BC92" s="178" t="s">
        <v>82</v>
      </c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80"/>
    </row>
    <row r="93" spans="2:80" ht="43.5" customHeight="1">
      <c r="B93" s="178" t="s">
        <v>156</v>
      </c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3"/>
      <c r="AE93" s="228" t="s">
        <v>83</v>
      </c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30"/>
      <c r="BC93" s="178" t="s">
        <v>133</v>
      </c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80"/>
    </row>
    <row r="94" spans="2:80" ht="42" customHeight="1">
      <c r="B94" s="178" t="s">
        <v>122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80"/>
      <c r="AE94" s="228" t="s">
        <v>123</v>
      </c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30"/>
      <c r="BC94" s="178" t="s">
        <v>133</v>
      </c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80"/>
    </row>
    <row r="95" ht="51.75" customHeight="1"/>
    <row r="96" spans="32:53" ht="15.75">
      <c r="AF96" s="225" t="s">
        <v>8</v>
      </c>
      <c r="AG96" s="225"/>
      <c r="AH96" s="225"/>
      <c r="AI96" s="225"/>
      <c r="AJ96" s="225"/>
      <c r="AK96" s="225"/>
      <c r="AL96" s="225"/>
      <c r="AM96" s="224">
        <v>2</v>
      </c>
      <c r="AN96" s="224"/>
      <c r="AO96" s="224"/>
      <c r="AP96" s="224"/>
      <c r="AQ96" s="224"/>
      <c r="AR96" s="224"/>
      <c r="AS96" s="13"/>
      <c r="AT96" s="13"/>
      <c r="AU96" s="13"/>
      <c r="AV96" s="15"/>
      <c r="AW96" s="15"/>
      <c r="AX96" s="15"/>
      <c r="AY96" s="15"/>
      <c r="AZ96" s="15"/>
      <c r="BA96" s="15"/>
    </row>
    <row r="98" spans="65:80" ht="15.75" customHeight="1">
      <c r="BM98" s="232" t="s">
        <v>9</v>
      </c>
      <c r="BN98" s="232"/>
      <c r="BO98" s="232"/>
      <c r="BP98" s="232"/>
      <c r="BQ98" s="232"/>
      <c r="BR98" s="232"/>
      <c r="BS98" s="232"/>
      <c r="BT98" s="232"/>
      <c r="BU98" s="311"/>
      <c r="BV98" s="243" t="s">
        <v>184</v>
      </c>
      <c r="BW98" s="244"/>
      <c r="BX98" s="244"/>
      <c r="BY98" s="244"/>
      <c r="BZ98" s="244"/>
      <c r="CA98" s="244"/>
      <c r="CB98" s="245"/>
    </row>
    <row r="99" spans="1:80" ht="15.75">
      <c r="A99" s="172" t="s">
        <v>138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224" t="s">
        <v>91</v>
      </c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M99" s="232"/>
      <c r="BN99" s="232"/>
      <c r="BO99" s="232"/>
      <c r="BP99" s="232"/>
      <c r="BQ99" s="232"/>
      <c r="BR99" s="232"/>
      <c r="BS99" s="232"/>
      <c r="BT99" s="232"/>
      <c r="BU99" s="311"/>
      <c r="BV99" s="246"/>
      <c r="BW99" s="247"/>
      <c r="BX99" s="247"/>
      <c r="BY99" s="247"/>
      <c r="BZ99" s="247"/>
      <c r="CA99" s="247"/>
      <c r="CB99" s="248"/>
    </row>
    <row r="100" spans="1:80" ht="15.75">
      <c r="A100" s="224" t="s">
        <v>92</v>
      </c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M100" s="232"/>
      <c r="BN100" s="232"/>
      <c r="BO100" s="232"/>
      <c r="BP100" s="232"/>
      <c r="BQ100" s="232"/>
      <c r="BR100" s="232"/>
      <c r="BS100" s="232"/>
      <c r="BT100" s="232"/>
      <c r="BU100" s="311"/>
      <c r="BV100" s="246"/>
      <c r="BW100" s="247"/>
      <c r="BX100" s="247"/>
      <c r="BY100" s="247"/>
      <c r="BZ100" s="247"/>
      <c r="CA100" s="247"/>
      <c r="CB100" s="248"/>
    </row>
    <row r="101" spans="65:80" ht="15.75">
      <c r="BM101" s="232"/>
      <c r="BN101" s="232"/>
      <c r="BO101" s="232"/>
      <c r="BP101" s="232"/>
      <c r="BQ101" s="232"/>
      <c r="BR101" s="232"/>
      <c r="BS101" s="232"/>
      <c r="BT101" s="232"/>
      <c r="BU101" s="311"/>
      <c r="BV101" s="246"/>
      <c r="BW101" s="247"/>
      <c r="BX101" s="247"/>
      <c r="BY101" s="247"/>
      <c r="BZ101" s="247"/>
      <c r="CA101" s="247"/>
      <c r="CB101" s="248"/>
    </row>
    <row r="102" spans="1:80" ht="15.75" customHeight="1">
      <c r="A102" s="172" t="s">
        <v>11</v>
      </c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M102" s="232"/>
      <c r="BN102" s="232"/>
      <c r="BO102" s="232"/>
      <c r="BP102" s="232"/>
      <c r="BQ102" s="232"/>
      <c r="BR102" s="232"/>
      <c r="BS102" s="232"/>
      <c r="BT102" s="232"/>
      <c r="BU102" s="311"/>
      <c r="BV102" s="249"/>
      <c r="BW102" s="250"/>
      <c r="BX102" s="250"/>
      <c r="BY102" s="250"/>
      <c r="BZ102" s="250"/>
      <c r="CA102" s="250"/>
      <c r="CB102" s="251"/>
    </row>
    <row r="103" spans="1:62" ht="15.75" customHeight="1">
      <c r="A103" s="214" t="s">
        <v>176</v>
      </c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</row>
    <row r="104" spans="1:62" ht="30.75" customHeight="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1"/>
      <c r="AS104" s="231"/>
      <c r="AT104" s="231"/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</row>
    <row r="105" spans="1:80" ht="45" customHeight="1">
      <c r="A105" s="323" t="s">
        <v>12</v>
      </c>
      <c r="B105" s="323"/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  <c r="AN105" s="323"/>
      <c r="AO105" s="323"/>
      <c r="AP105" s="323"/>
      <c r="AQ105" s="323"/>
      <c r="AR105" s="323"/>
      <c r="AS105" s="323"/>
      <c r="AT105" s="323"/>
      <c r="AU105" s="323"/>
      <c r="AV105" s="323"/>
      <c r="AW105" s="323"/>
      <c r="AX105" s="323"/>
      <c r="AY105" s="323"/>
      <c r="AZ105" s="323"/>
      <c r="BA105" s="323"/>
      <c r="BB105" s="323"/>
      <c r="BC105" s="323"/>
      <c r="BD105" s="323"/>
      <c r="BE105" s="323"/>
      <c r="BF105" s="323"/>
      <c r="BG105" s="323"/>
      <c r="BH105" s="323"/>
      <c r="BI105" s="323"/>
      <c r="BJ105" s="323"/>
      <c r="BK105" s="323"/>
      <c r="BL105" s="323"/>
      <c r="BM105" s="323"/>
      <c r="BN105" s="323"/>
      <c r="BO105" s="323"/>
      <c r="BP105" s="323"/>
      <c r="BQ105" s="323"/>
      <c r="BR105" s="323"/>
      <c r="BS105" s="323"/>
      <c r="BT105" s="323"/>
      <c r="BU105" s="323"/>
      <c r="BV105" s="323"/>
      <c r="BW105" s="323"/>
      <c r="BX105" s="323"/>
      <c r="BY105" s="323"/>
      <c r="BZ105" s="323"/>
      <c r="CA105" s="323"/>
      <c r="CB105" s="323"/>
    </row>
    <row r="106" spans="1:80" ht="15.75">
      <c r="A106" s="172" t="s">
        <v>51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</row>
    <row r="107" spans="2:80" ht="15.75">
      <c r="B107" s="198" t="s">
        <v>13</v>
      </c>
      <c r="C107" s="199"/>
      <c r="D107" s="199"/>
      <c r="E107" s="200"/>
      <c r="F107" s="190" t="s">
        <v>14</v>
      </c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207" t="s">
        <v>16</v>
      </c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9"/>
      <c r="AO107" s="207" t="s">
        <v>135</v>
      </c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9"/>
      <c r="BH107" s="207" t="s">
        <v>136</v>
      </c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8"/>
      <c r="BX107" s="208"/>
      <c r="BY107" s="208"/>
      <c r="BZ107" s="208"/>
      <c r="CA107" s="208"/>
      <c r="CB107" s="209"/>
    </row>
    <row r="108" spans="2:80" ht="15.75">
      <c r="B108" s="201"/>
      <c r="C108" s="202"/>
      <c r="D108" s="202"/>
      <c r="E108" s="203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210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2"/>
      <c r="AO108" s="210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2"/>
      <c r="BH108" s="210"/>
      <c r="BI108" s="211"/>
      <c r="BJ108" s="211"/>
      <c r="BK108" s="211"/>
      <c r="BL108" s="21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2"/>
    </row>
    <row r="109" spans="2:80" ht="63" customHeight="1">
      <c r="B109" s="201"/>
      <c r="C109" s="202"/>
      <c r="D109" s="202"/>
      <c r="E109" s="203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217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9"/>
      <c r="AO109" s="217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9"/>
      <c r="BH109" s="217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9"/>
    </row>
    <row r="110" spans="2:80" ht="15.75">
      <c r="B110" s="201"/>
      <c r="C110" s="202"/>
      <c r="D110" s="202"/>
      <c r="E110" s="203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207"/>
      <c r="AB110" s="208"/>
      <c r="AC110" s="208"/>
      <c r="AD110" s="208"/>
      <c r="AE110" s="208"/>
      <c r="AF110" s="208"/>
      <c r="AG110" s="209"/>
      <c r="AH110" s="207"/>
      <c r="AI110" s="208"/>
      <c r="AJ110" s="208"/>
      <c r="AK110" s="208"/>
      <c r="AL110" s="208"/>
      <c r="AM110" s="208"/>
      <c r="AN110" s="209"/>
      <c r="AO110" s="190"/>
      <c r="AP110" s="190"/>
      <c r="AQ110" s="190"/>
      <c r="AR110" s="190"/>
      <c r="AS110" s="190"/>
      <c r="AT110" s="190"/>
      <c r="AU110" s="190"/>
      <c r="AV110" s="190" t="s">
        <v>17</v>
      </c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207">
        <v>2018</v>
      </c>
      <c r="BI110" s="208"/>
      <c r="BJ110" s="208"/>
      <c r="BK110" s="208"/>
      <c r="BL110" s="208"/>
      <c r="BM110" s="208"/>
      <c r="BN110" s="209"/>
      <c r="BO110" s="207">
        <v>2019</v>
      </c>
      <c r="BP110" s="208"/>
      <c r="BQ110" s="208"/>
      <c r="BR110" s="208"/>
      <c r="BS110" s="208"/>
      <c r="BT110" s="208"/>
      <c r="BU110" s="209"/>
      <c r="BV110" s="207">
        <v>2020</v>
      </c>
      <c r="BW110" s="208"/>
      <c r="BX110" s="208"/>
      <c r="BY110" s="208"/>
      <c r="BZ110" s="208"/>
      <c r="CA110" s="208"/>
      <c r="CB110" s="209"/>
    </row>
    <row r="111" spans="2:80" ht="28.5" customHeight="1">
      <c r="B111" s="201"/>
      <c r="C111" s="202"/>
      <c r="D111" s="202"/>
      <c r="E111" s="203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210"/>
      <c r="AB111" s="211"/>
      <c r="AC111" s="211"/>
      <c r="AD111" s="211"/>
      <c r="AE111" s="211"/>
      <c r="AF111" s="211"/>
      <c r="AG111" s="212"/>
      <c r="AH111" s="210"/>
      <c r="AI111" s="211"/>
      <c r="AJ111" s="211"/>
      <c r="AK111" s="211"/>
      <c r="AL111" s="211"/>
      <c r="AM111" s="211"/>
      <c r="AN111" s="212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210"/>
      <c r="BI111" s="211"/>
      <c r="BJ111" s="211"/>
      <c r="BK111" s="211"/>
      <c r="BL111" s="211"/>
      <c r="BM111" s="211"/>
      <c r="BN111" s="212"/>
      <c r="BO111" s="210"/>
      <c r="BP111" s="211"/>
      <c r="BQ111" s="211"/>
      <c r="BR111" s="211"/>
      <c r="BS111" s="211"/>
      <c r="BT111" s="211"/>
      <c r="BU111" s="212"/>
      <c r="BV111" s="210"/>
      <c r="BW111" s="211"/>
      <c r="BX111" s="211"/>
      <c r="BY111" s="211"/>
      <c r="BZ111" s="211"/>
      <c r="CA111" s="211"/>
      <c r="CB111" s="212"/>
    </row>
    <row r="112" spans="2:80" ht="15.75">
      <c r="B112" s="201"/>
      <c r="C112" s="202"/>
      <c r="D112" s="202"/>
      <c r="E112" s="203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210"/>
      <c r="AB112" s="211"/>
      <c r="AC112" s="211"/>
      <c r="AD112" s="211"/>
      <c r="AE112" s="211"/>
      <c r="AF112" s="211"/>
      <c r="AG112" s="212"/>
      <c r="AH112" s="210"/>
      <c r="AI112" s="211"/>
      <c r="AJ112" s="211"/>
      <c r="AK112" s="211"/>
      <c r="AL112" s="211"/>
      <c r="AM112" s="211"/>
      <c r="AN112" s="212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210"/>
      <c r="BI112" s="211"/>
      <c r="BJ112" s="211"/>
      <c r="BK112" s="211"/>
      <c r="BL112" s="211"/>
      <c r="BM112" s="211"/>
      <c r="BN112" s="212"/>
      <c r="BO112" s="210"/>
      <c r="BP112" s="211"/>
      <c r="BQ112" s="211"/>
      <c r="BR112" s="211"/>
      <c r="BS112" s="211"/>
      <c r="BT112" s="211"/>
      <c r="BU112" s="212"/>
      <c r="BV112" s="210"/>
      <c r="BW112" s="211"/>
      <c r="BX112" s="211"/>
      <c r="BY112" s="211"/>
      <c r="BZ112" s="211"/>
      <c r="CA112" s="211"/>
      <c r="CB112" s="212"/>
    </row>
    <row r="113" spans="2:80" ht="53.25" customHeight="1">
      <c r="B113" s="204"/>
      <c r="C113" s="205"/>
      <c r="D113" s="205"/>
      <c r="E113" s="206"/>
      <c r="F113" s="216" t="s">
        <v>15</v>
      </c>
      <c r="G113" s="307"/>
      <c r="H113" s="307"/>
      <c r="I113" s="307"/>
      <c r="J113" s="307"/>
      <c r="K113" s="307"/>
      <c r="L113" s="307"/>
      <c r="M113" s="216" t="s">
        <v>15</v>
      </c>
      <c r="N113" s="307"/>
      <c r="O113" s="307"/>
      <c r="P113" s="307"/>
      <c r="Q113" s="307"/>
      <c r="R113" s="307"/>
      <c r="S113" s="307"/>
      <c r="T113" s="216" t="s">
        <v>15</v>
      </c>
      <c r="U113" s="307"/>
      <c r="V113" s="307"/>
      <c r="W113" s="307"/>
      <c r="X113" s="307"/>
      <c r="Y113" s="307"/>
      <c r="Z113" s="307"/>
      <c r="AA113" s="216" t="s">
        <v>15</v>
      </c>
      <c r="AB113" s="307"/>
      <c r="AC113" s="307"/>
      <c r="AD113" s="307"/>
      <c r="AE113" s="307"/>
      <c r="AF113" s="307"/>
      <c r="AG113" s="307"/>
      <c r="AH113" s="216" t="s">
        <v>15</v>
      </c>
      <c r="AI113" s="307"/>
      <c r="AJ113" s="307"/>
      <c r="AK113" s="307"/>
      <c r="AL113" s="307"/>
      <c r="AM113" s="307"/>
      <c r="AN113" s="307"/>
      <c r="AO113" s="216" t="s">
        <v>15</v>
      </c>
      <c r="AP113" s="216"/>
      <c r="AQ113" s="216"/>
      <c r="AR113" s="216"/>
      <c r="AS113" s="216"/>
      <c r="AT113" s="216"/>
      <c r="AU113" s="216"/>
      <c r="AV113" s="216" t="s">
        <v>18</v>
      </c>
      <c r="AW113" s="216"/>
      <c r="AX113" s="216"/>
      <c r="AY113" s="216"/>
      <c r="AZ113" s="216"/>
      <c r="BA113" s="216"/>
      <c r="BB113" s="216"/>
      <c r="BC113" s="190" t="s">
        <v>19</v>
      </c>
      <c r="BD113" s="190"/>
      <c r="BE113" s="190"/>
      <c r="BF113" s="190"/>
      <c r="BG113" s="190"/>
      <c r="BH113" s="220" t="s">
        <v>20</v>
      </c>
      <c r="BI113" s="221"/>
      <c r="BJ113" s="221"/>
      <c r="BK113" s="221"/>
      <c r="BL113" s="221"/>
      <c r="BM113" s="221"/>
      <c r="BN113" s="222"/>
      <c r="BO113" s="220" t="s">
        <v>21</v>
      </c>
      <c r="BP113" s="221"/>
      <c r="BQ113" s="221"/>
      <c r="BR113" s="221"/>
      <c r="BS113" s="221"/>
      <c r="BT113" s="221"/>
      <c r="BU113" s="222"/>
      <c r="BV113" s="220" t="s">
        <v>22</v>
      </c>
      <c r="BW113" s="221"/>
      <c r="BX113" s="221"/>
      <c r="BY113" s="221"/>
      <c r="BZ113" s="221"/>
      <c r="CA113" s="221"/>
      <c r="CB113" s="222"/>
    </row>
    <row r="114" spans="2:80" ht="15.75">
      <c r="B114" s="173">
        <v>1</v>
      </c>
      <c r="C114" s="174"/>
      <c r="D114" s="174"/>
      <c r="E114" s="175"/>
      <c r="F114" s="173">
        <v>2</v>
      </c>
      <c r="G114" s="174"/>
      <c r="H114" s="174"/>
      <c r="I114" s="174"/>
      <c r="J114" s="174"/>
      <c r="K114" s="174"/>
      <c r="L114" s="175"/>
      <c r="M114" s="173">
        <v>3</v>
      </c>
      <c r="N114" s="174"/>
      <c r="O114" s="174"/>
      <c r="P114" s="174"/>
      <c r="Q114" s="174"/>
      <c r="R114" s="174"/>
      <c r="S114" s="175"/>
      <c r="T114" s="173">
        <v>4</v>
      </c>
      <c r="U114" s="174"/>
      <c r="V114" s="174"/>
      <c r="W114" s="174"/>
      <c r="X114" s="174"/>
      <c r="Y114" s="174"/>
      <c r="Z114" s="175"/>
      <c r="AA114" s="173">
        <v>5</v>
      </c>
      <c r="AB114" s="174"/>
      <c r="AC114" s="174"/>
      <c r="AD114" s="174"/>
      <c r="AE114" s="174"/>
      <c r="AF114" s="174"/>
      <c r="AG114" s="175"/>
      <c r="AH114" s="173">
        <v>6</v>
      </c>
      <c r="AI114" s="174"/>
      <c r="AJ114" s="174"/>
      <c r="AK114" s="174"/>
      <c r="AL114" s="174"/>
      <c r="AM114" s="174"/>
      <c r="AN114" s="175"/>
      <c r="AO114" s="173">
        <v>7</v>
      </c>
      <c r="AP114" s="174"/>
      <c r="AQ114" s="174"/>
      <c r="AR114" s="174"/>
      <c r="AS114" s="174"/>
      <c r="AT114" s="174"/>
      <c r="AU114" s="175"/>
      <c r="AV114" s="173">
        <v>8</v>
      </c>
      <c r="AW114" s="174"/>
      <c r="AX114" s="174"/>
      <c r="AY114" s="174"/>
      <c r="AZ114" s="174"/>
      <c r="BA114" s="174"/>
      <c r="BB114" s="175"/>
      <c r="BC114" s="173">
        <v>9</v>
      </c>
      <c r="BD114" s="174"/>
      <c r="BE114" s="174"/>
      <c r="BF114" s="174"/>
      <c r="BG114" s="175"/>
      <c r="BH114" s="173">
        <v>10</v>
      </c>
      <c r="BI114" s="174"/>
      <c r="BJ114" s="174"/>
      <c r="BK114" s="174"/>
      <c r="BL114" s="174"/>
      <c r="BM114" s="174"/>
      <c r="BN114" s="175"/>
      <c r="BO114" s="173">
        <v>11</v>
      </c>
      <c r="BP114" s="174"/>
      <c r="BQ114" s="174"/>
      <c r="BR114" s="174"/>
      <c r="BS114" s="174"/>
      <c r="BT114" s="174"/>
      <c r="BU114" s="175"/>
      <c r="BV114" s="173">
        <v>12</v>
      </c>
      <c r="BW114" s="174"/>
      <c r="BX114" s="174"/>
      <c r="BY114" s="174"/>
      <c r="BZ114" s="174"/>
      <c r="CA114" s="174"/>
      <c r="CB114" s="175"/>
    </row>
    <row r="115" spans="2:80" ht="66" customHeight="1">
      <c r="B115" s="302" t="s">
        <v>185</v>
      </c>
      <c r="C115" s="303"/>
      <c r="D115" s="303"/>
      <c r="E115" s="304"/>
      <c r="F115" s="178" t="s">
        <v>66</v>
      </c>
      <c r="G115" s="179"/>
      <c r="H115" s="179"/>
      <c r="I115" s="179"/>
      <c r="J115" s="179"/>
      <c r="K115" s="179"/>
      <c r="L115" s="179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2"/>
      <c r="AA115" s="178" t="s">
        <v>64</v>
      </c>
      <c r="AB115" s="179"/>
      <c r="AC115" s="179"/>
      <c r="AD115" s="179"/>
      <c r="AE115" s="179"/>
      <c r="AF115" s="179"/>
      <c r="AG115" s="179"/>
      <c r="AH115" s="181"/>
      <c r="AI115" s="181"/>
      <c r="AJ115" s="181"/>
      <c r="AK115" s="181"/>
      <c r="AL115" s="181"/>
      <c r="AM115" s="181"/>
      <c r="AN115" s="182"/>
      <c r="AO115" s="178" t="s">
        <v>62</v>
      </c>
      <c r="AP115" s="179"/>
      <c r="AQ115" s="179"/>
      <c r="AR115" s="179"/>
      <c r="AS115" s="179"/>
      <c r="AT115" s="179"/>
      <c r="AU115" s="180"/>
      <c r="AV115" s="178" t="s">
        <v>65</v>
      </c>
      <c r="AW115" s="179"/>
      <c r="AX115" s="179"/>
      <c r="AY115" s="179"/>
      <c r="AZ115" s="179"/>
      <c r="BA115" s="179"/>
      <c r="BB115" s="180"/>
      <c r="BC115" s="178">
        <v>744</v>
      </c>
      <c r="BD115" s="179"/>
      <c r="BE115" s="179"/>
      <c r="BF115" s="179"/>
      <c r="BG115" s="180"/>
      <c r="BH115" s="178">
        <v>100</v>
      </c>
      <c r="BI115" s="179"/>
      <c r="BJ115" s="179"/>
      <c r="BK115" s="179"/>
      <c r="BL115" s="179"/>
      <c r="BM115" s="179"/>
      <c r="BN115" s="180"/>
      <c r="BO115" s="178">
        <v>100</v>
      </c>
      <c r="BP115" s="179"/>
      <c r="BQ115" s="179"/>
      <c r="BR115" s="179"/>
      <c r="BS115" s="179"/>
      <c r="BT115" s="179"/>
      <c r="BU115" s="180"/>
      <c r="BV115" s="178">
        <v>100</v>
      </c>
      <c r="BW115" s="179"/>
      <c r="BX115" s="179"/>
      <c r="BY115" s="179"/>
      <c r="BZ115" s="179"/>
      <c r="CA115" s="179"/>
      <c r="CB115" s="180"/>
    </row>
    <row r="116" spans="2:80" ht="51.75" customHeight="1">
      <c r="B116" s="302" t="s">
        <v>185</v>
      </c>
      <c r="C116" s="303"/>
      <c r="D116" s="303"/>
      <c r="E116" s="304"/>
      <c r="F116" s="178" t="s">
        <v>66</v>
      </c>
      <c r="G116" s="179"/>
      <c r="H116" s="179"/>
      <c r="I116" s="179"/>
      <c r="J116" s="179"/>
      <c r="K116" s="179"/>
      <c r="L116" s="179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2"/>
      <c r="AA116" s="178" t="s">
        <v>70</v>
      </c>
      <c r="AB116" s="179"/>
      <c r="AC116" s="179"/>
      <c r="AD116" s="179"/>
      <c r="AE116" s="179"/>
      <c r="AF116" s="179"/>
      <c r="AG116" s="179"/>
      <c r="AH116" s="181"/>
      <c r="AI116" s="181"/>
      <c r="AJ116" s="181"/>
      <c r="AK116" s="181"/>
      <c r="AL116" s="181"/>
      <c r="AM116" s="181"/>
      <c r="AN116" s="182"/>
      <c r="AO116" s="178" t="s">
        <v>62</v>
      </c>
      <c r="AP116" s="179"/>
      <c r="AQ116" s="179"/>
      <c r="AR116" s="179"/>
      <c r="AS116" s="179"/>
      <c r="AT116" s="179"/>
      <c r="AU116" s="180"/>
      <c r="AV116" s="178" t="s">
        <v>65</v>
      </c>
      <c r="AW116" s="179"/>
      <c r="AX116" s="179"/>
      <c r="AY116" s="179"/>
      <c r="AZ116" s="179"/>
      <c r="BA116" s="179"/>
      <c r="BB116" s="180"/>
      <c r="BC116" s="178">
        <v>744</v>
      </c>
      <c r="BD116" s="179"/>
      <c r="BE116" s="179"/>
      <c r="BF116" s="179"/>
      <c r="BG116" s="180"/>
      <c r="BH116" s="178">
        <v>100</v>
      </c>
      <c r="BI116" s="179"/>
      <c r="BJ116" s="179"/>
      <c r="BK116" s="179"/>
      <c r="BL116" s="179"/>
      <c r="BM116" s="179"/>
      <c r="BN116" s="180"/>
      <c r="BO116" s="178">
        <v>100</v>
      </c>
      <c r="BP116" s="179"/>
      <c r="BQ116" s="179"/>
      <c r="BR116" s="179"/>
      <c r="BS116" s="179"/>
      <c r="BT116" s="179"/>
      <c r="BU116" s="180"/>
      <c r="BV116" s="178">
        <v>100</v>
      </c>
      <c r="BW116" s="179"/>
      <c r="BX116" s="179"/>
      <c r="BY116" s="179"/>
      <c r="BZ116" s="179"/>
      <c r="CA116" s="179"/>
      <c r="CB116" s="180"/>
    </row>
    <row r="117" spans="2:80" ht="57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:80" ht="31.5" customHeight="1">
      <c r="B118" s="213" t="s">
        <v>154</v>
      </c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</row>
    <row r="119" ht="204" customHeight="1"/>
    <row r="120" spans="2:80" ht="15.75">
      <c r="B120" s="172" t="s">
        <v>23</v>
      </c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</row>
    <row r="122" spans="2:80" ht="15.75" customHeight="1">
      <c r="B122" s="198" t="s">
        <v>13</v>
      </c>
      <c r="C122" s="199"/>
      <c r="D122" s="199"/>
      <c r="E122" s="200"/>
      <c r="F122" s="190" t="s">
        <v>14</v>
      </c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207" t="s">
        <v>16</v>
      </c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9"/>
      <c r="AO122" s="207" t="s">
        <v>137</v>
      </c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190" t="s">
        <v>24</v>
      </c>
      <c r="BF122" s="190"/>
      <c r="BG122" s="190"/>
      <c r="BH122" s="190"/>
      <c r="BI122" s="190"/>
      <c r="BJ122" s="190"/>
      <c r="BK122" s="190"/>
      <c r="BL122" s="190"/>
      <c r="BM122" s="190"/>
      <c r="BN122" s="190"/>
      <c r="BO122" s="190"/>
      <c r="BP122" s="190"/>
      <c r="BQ122" s="207" t="s">
        <v>109</v>
      </c>
      <c r="BR122" s="208"/>
      <c r="BS122" s="208"/>
      <c r="BT122" s="208"/>
      <c r="BU122" s="208"/>
      <c r="BV122" s="208"/>
      <c r="BW122" s="208"/>
      <c r="BX122" s="208"/>
      <c r="BY122" s="208"/>
      <c r="BZ122" s="208"/>
      <c r="CA122" s="208"/>
      <c r="CB122" s="209"/>
    </row>
    <row r="123" spans="2:80" ht="15.75">
      <c r="B123" s="201"/>
      <c r="C123" s="202"/>
      <c r="D123" s="202"/>
      <c r="E123" s="203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210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2"/>
      <c r="AO123" s="210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210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2"/>
    </row>
    <row r="124" spans="2:80" ht="65.25" customHeight="1">
      <c r="B124" s="201"/>
      <c r="C124" s="202"/>
      <c r="D124" s="202"/>
      <c r="E124" s="203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217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9"/>
      <c r="AO124" s="217"/>
      <c r="AP124" s="218"/>
      <c r="AQ124" s="218"/>
      <c r="AR124" s="218"/>
      <c r="AS124" s="218"/>
      <c r="AT124" s="218"/>
      <c r="AU124" s="218"/>
      <c r="AV124" s="218"/>
      <c r="AW124" s="218"/>
      <c r="AX124" s="218"/>
      <c r="AY124" s="218"/>
      <c r="AZ124" s="218"/>
      <c r="BA124" s="218"/>
      <c r="BB124" s="218"/>
      <c r="BC124" s="218"/>
      <c r="BD124" s="218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217"/>
      <c r="BR124" s="218"/>
      <c r="BS124" s="218"/>
      <c r="BT124" s="218"/>
      <c r="BU124" s="218"/>
      <c r="BV124" s="218"/>
      <c r="BW124" s="218"/>
      <c r="BX124" s="218"/>
      <c r="BY124" s="218"/>
      <c r="BZ124" s="218"/>
      <c r="CA124" s="218"/>
      <c r="CB124" s="219"/>
    </row>
    <row r="125" spans="2:80" ht="15.75" customHeight="1">
      <c r="B125" s="201"/>
      <c r="C125" s="202"/>
      <c r="D125" s="202"/>
      <c r="E125" s="203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207"/>
      <c r="AB125" s="208"/>
      <c r="AC125" s="208"/>
      <c r="AD125" s="208"/>
      <c r="AE125" s="208"/>
      <c r="AF125" s="208"/>
      <c r="AG125" s="209"/>
      <c r="AH125" s="207"/>
      <c r="AI125" s="208"/>
      <c r="AJ125" s="208"/>
      <c r="AK125" s="208"/>
      <c r="AL125" s="208"/>
      <c r="AM125" s="208"/>
      <c r="AN125" s="209"/>
      <c r="AO125" s="190"/>
      <c r="AP125" s="190"/>
      <c r="AQ125" s="190"/>
      <c r="AR125" s="190"/>
      <c r="AS125" s="190"/>
      <c r="AT125" s="190"/>
      <c r="AU125" s="190" t="s">
        <v>17</v>
      </c>
      <c r="AV125" s="190"/>
      <c r="AW125" s="190"/>
      <c r="AX125" s="190"/>
      <c r="AY125" s="190"/>
      <c r="AZ125" s="190"/>
      <c r="BA125" s="190"/>
      <c r="BB125" s="190"/>
      <c r="BC125" s="190"/>
      <c r="BD125" s="178"/>
      <c r="BE125" s="207">
        <v>2018</v>
      </c>
      <c r="BF125" s="208"/>
      <c r="BG125" s="208"/>
      <c r="BH125" s="209"/>
      <c r="BI125" s="207">
        <v>2019</v>
      </c>
      <c r="BJ125" s="208"/>
      <c r="BK125" s="208"/>
      <c r="BL125" s="209"/>
      <c r="BM125" s="207">
        <v>2020</v>
      </c>
      <c r="BN125" s="208"/>
      <c r="BO125" s="208"/>
      <c r="BP125" s="209"/>
      <c r="BQ125" s="207">
        <v>2018</v>
      </c>
      <c r="BR125" s="208"/>
      <c r="BS125" s="208"/>
      <c r="BT125" s="209"/>
      <c r="BU125" s="207">
        <v>2019</v>
      </c>
      <c r="BV125" s="208"/>
      <c r="BW125" s="208"/>
      <c r="BX125" s="209"/>
      <c r="BY125" s="207">
        <v>2020</v>
      </c>
      <c r="BZ125" s="208"/>
      <c r="CA125" s="208"/>
      <c r="CB125" s="209"/>
    </row>
    <row r="126" spans="2:80" ht="34.5" customHeight="1">
      <c r="B126" s="201"/>
      <c r="C126" s="202"/>
      <c r="D126" s="202"/>
      <c r="E126" s="203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210"/>
      <c r="AB126" s="211"/>
      <c r="AC126" s="211"/>
      <c r="AD126" s="211"/>
      <c r="AE126" s="211"/>
      <c r="AF126" s="211"/>
      <c r="AG126" s="212"/>
      <c r="AH126" s="210"/>
      <c r="AI126" s="211"/>
      <c r="AJ126" s="211"/>
      <c r="AK126" s="211"/>
      <c r="AL126" s="211"/>
      <c r="AM126" s="211"/>
      <c r="AN126" s="212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78"/>
      <c r="BE126" s="210"/>
      <c r="BF126" s="211"/>
      <c r="BG126" s="211"/>
      <c r="BH126" s="212"/>
      <c r="BI126" s="210"/>
      <c r="BJ126" s="211"/>
      <c r="BK126" s="211"/>
      <c r="BL126" s="212"/>
      <c r="BM126" s="210"/>
      <c r="BN126" s="211"/>
      <c r="BO126" s="211"/>
      <c r="BP126" s="212"/>
      <c r="BQ126" s="210"/>
      <c r="BR126" s="211"/>
      <c r="BS126" s="211"/>
      <c r="BT126" s="212"/>
      <c r="BU126" s="210"/>
      <c r="BV126" s="211"/>
      <c r="BW126" s="211"/>
      <c r="BX126" s="212"/>
      <c r="BY126" s="210"/>
      <c r="BZ126" s="211"/>
      <c r="CA126" s="211"/>
      <c r="CB126" s="212"/>
    </row>
    <row r="127" spans="2:80" ht="15.75">
      <c r="B127" s="201"/>
      <c r="C127" s="202"/>
      <c r="D127" s="202"/>
      <c r="E127" s="203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210"/>
      <c r="AB127" s="211"/>
      <c r="AC127" s="211"/>
      <c r="AD127" s="211"/>
      <c r="AE127" s="211"/>
      <c r="AF127" s="211"/>
      <c r="AG127" s="212"/>
      <c r="AH127" s="210"/>
      <c r="AI127" s="211"/>
      <c r="AJ127" s="211"/>
      <c r="AK127" s="211"/>
      <c r="AL127" s="211"/>
      <c r="AM127" s="211"/>
      <c r="AN127" s="212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78"/>
      <c r="BE127" s="216" t="s">
        <v>20</v>
      </c>
      <c r="BF127" s="216"/>
      <c r="BG127" s="216"/>
      <c r="BH127" s="216"/>
      <c r="BI127" s="216" t="s">
        <v>25</v>
      </c>
      <c r="BJ127" s="216"/>
      <c r="BK127" s="216"/>
      <c r="BL127" s="216"/>
      <c r="BM127" s="216" t="s">
        <v>26</v>
      </c>
      <c r="BN127" s="216"/>
      <c r="BO127" s="216"/>
      <c r="BP127" s="216"/>
      <c r="BQ127" s="216" t="s">
        <v>20</v>
      </c>
      <c r="BR127" s="216"/>
      <c r="BS127" s="216"/>
      <c r="BT127" s="216"/>
      <c r="BU127" s="216" t="s">
        <v>25</v>
      </c>
      <c r="BV127" s="216"/>
      <c r="BW127" s="216"/>
      <c r="BX127" s="216"/>
      <c r="BY127" s="216" t="s">
        <v>26</v>
      </c>
      <c r="BZ127" s="216"/>
      <c r="CA127" s="216"/>
      <c r="CB127" s="216"/>
    </row>
    <row r="128" spans="2:80" ht="15.75">
      <c r="B128" s="201"/>
      <c r="C128" s="202"/>
      <c r="D128" s="202"/>
      <c r="E128" s="203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210"/>
      <c r="AB128" s="211"/>
      <c r="AC128" s="211"/>
      <c r="AD128" s="211"/>
      <c r="AE128" s="211"/>
      <c r="AF128" s="211"/>
      <c r="AG128" s="212"/>
      <c r="AH128" s="210"/>
      <c r="AI128" s="211"/>
      <c r="AJ128" s="211"/>
      <c r="AK128" s="211"/>
      <c r="AL128" s="211"/>
      <c r="AM128" s="211"/>
      <c r="AN128" s="212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78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6"/>
    </row>
    <row r="129" spans="2:80" ht="15.75">
      <c r="B129" s="201"/>
      <c r="C129" s="202"/>
      <c r="D129" s="202"/>
      <c r="E129" s="203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217"/>
      <c r="AB129" s="218"/>
      <c r="AC129" s="218"/>
      <c r="AD129" s="218"/>
      <c r="AE129" s="218"/>
      <c r="AF129" s="218"/>
      <c r="AG129" s="219"/>
      <c r="AH129" s="217"/>
      <c r="AI129" s="218"/>
      <c r="AJ129" s="218"/>
      <c r="AK129" s="218"/>
      <c r="AL129" s="218"/>
      <c r="AM129" s="218"/>
      <c r="AN129" s="219"/>
      <c r="AO129" s="190"/>
      <c r="AP129" s="190"/>
      <c r="AQ129" s="190"/>
      <c r="AR129" s="190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178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</row>
    <row r="130" spans="2:80" ht="22.5" customHeight="1">
      <c r="B130" s="204"/>
      <c r="C130" s="205"/>
      <c r="D130" s="205"/>
      <c r="E130" s="206"/>
      <c r="F130" s="220" t="s">
        <v>15</v>
      </c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2"/>
      <c r="AA130" s="220" t="s">
        <v>15</v>
      </c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2"/>
      <c r="AO130" s="216" t="s">
        <v>15</v>
      </c>
      <c r="AP130" s="216"/>
      <c r="AQ130" s="216"/>
      <c r="AR130" s="216"/>
      <c r="AS130" s="216"/>
      <c r="AT130" s="216"/>
      <c r="AU130" s="216" t="s">
        <v>18</v>
      </c>
      <c r="AV130" s="216"/>
      <c r="AW130" s="216"/>
      <c r="AX130" s="216"/>
      <c r="AY130" s="216"/>
      <c r="AZ130" s="216"/>
      <c r="BA130" s="190" t="s">
        <v>19</v>
      </c>
      <c r="BB130" s="190"/>
      <c r="BC130" s="190"/>
      <c r="BD130" s="178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</row>
    <row r="131" spans="2:80" ht="15.75">
      <c r="B131" s="173">
        <v>1</v>
      </c>
      <c r="C131" s="174"/>
      <c r="D131" s="174"/>
      <c r="E131" s="175"/>
      <c r="F131" s="173">
        <v>2</v>
      </c>
      <c r="G131" s="174"/>
      <c r="H131" s="174"/>
      <c r="I131" s="174"/>
      <c r="J131" s="174"/>
      <c r="K131" s="174"/>
      <c r="L131" s="175"/>
      <c r="M131" s="173">
        <v>3</v>
      </c>
      <c r="N131" s="174"/>
      <c r="O131" s="174"/>
      <c r="P131" s="174"/>
      <c r="Q131" s="174"/>
      <c r="R131" s="174"/>
      <c r="S131" s="175"/>
      <c r="T131" s="173">
        <v>4</v>
      </c>
      <c r="U131" s="174"/>
      <c r="V131" s="174"/>
      <c r="W131" s="174"/>
      <c r="X131" s="174"/>
      <c r="Y131" s="174"/>
      <c r="Z131" s="175"/>
      <c r="AA131" s="173">
        <v>5</v>
      </c>
      <c r="AB131" s="174"/>
      <c r="AC131" s="174"/>
      <c r="AD131" s="174"/>
      <c r="AE131" s="174"/>
      <c r="AF131" s="174"/>
      <c r="AG131" s="175"/>
      <c r="AH131" s="173">
        <v>6</v>
      </c>
      <c r="AI131" s="174"/>
      <c r="AJ131" s="174"/>
      <c r="AK131" s="174"/>
      <c r="AL131" s="174"/>
      <c r="AM131" s="174"/>
      <c r="AN131" s="175"/>
      <c r="AO131" s="191">
        <v>7</v>
      </c>
      <c r="AP131" s="191"/>
      <c r="AQ131" s="191"/>
      <c r="AR131" s="191"/>
      <c r="AS131" s="191"/>
      <c r="AT131" s="191"/>
      <c r="AU131" s="191">
        <v>8</v>
      </c>
      <c r="AV131" s="191"/>
      <c r="AW131" s="191"/>
      <c r="AX131" s="191"/>
      <c r="AY131" s="191"/>
      <c r="AZ131" s="191"/>
      <c r="BA131" s="191">
        <v>9</v>
      </c>
      <c r="BB131" s="191"/>
      <c r="BC131" s="191"/>
      <c r="BD131" s="191"/>
      <c r="BE131" s="191">
        <v>10</v>
      </c>
      <c r="BF131" s="191"/>
      <c r="BG131" s="191"/>
      <c r="BH131" s="191"/>
      <c r="BI131" s="191">
        <v>11</v>
      </c>
      <c r="BJ131" s="191"/>
      <c r="BK131" s="191"/>
      <c r="BL131" s="191"/>
      <c r="BM131" s="191">
        <v>12</v>
      </c>
      <c r="BN131" s="191"/>
      <c r="BO131" s="191"/>
      <c r="BP131" s="191"/>
      <c r="BQ131" s="191">
        <v>13</v>
      </c>
      <c r="BR131" s="191"/>
      <c r="BS131" s="191"/>
      <c r="BT131" s="191"/>
      <c r="BU131" s="191">
        <v>14</v>
      </c>
      <c r="BV131" s="191"/>
      <c r="BW131" s="191"/>
      <c r="BX131" s="191"/>
      <c r="BY131" s="191">
        <v>15</v>
      </c>
      <c r="BZ131" s="191"/>
      <c r="CA131" s="191"/>
      <c r="CB131" s="191"/>
    </row>
    <row r="132" spans="2:80" ht="127.5" customHeight="1">
      <c r="B132" s="302" t="s">
        <v>185</v>
      </c>
      <c r="C132" s="303"/>
      <c r="D132" s="303"/>
      <c r="E132" s="304"/>
      <c r="F132" s="178" t="s">
        <v>178</v>
      </c>
      <c r="G132" s="179"/>
      <c r="H132" s="179"/>
      <c r="I132" s="179"/>
      <c r="J132" s="179"/>
      <c r="K132" s="179"/>
      <c r="L132" s="180"/>
      <c r="M132" s="178" t="s">
        <v>179</v>
      </c>
      <c r="N132" s="179"/>
      <c r="O132" s="179"/>
      <c r="P132" s="179"/>
      <c r="Q132" s="179"/>
      <c r="R132" s="179"/>
      <c r="S132" s="180"/>
      <c r="T132" s="178"/>
      <c r="U132" s="179"/>
      <c r="V132" s="179"/>
      <c r="W132" s="179"/>
      <c r="X132" s="179"/>
      <c r="Y132" s="179"/>
      <c r="Z132" s="180"/>
      <c r="AA132" s="178" t="s">
        <v>180</v>
      </c>
      <c r="AB132" s="179"/>
      <c r="AC132" s="179"/>
      <c r="AD132" s="179"/>
      <c r="AE132" s="179"/>
      <c r="AF132" s="179"/>
      <c r="AG132" s="179"/>
      <c r="AH132" s="305"/>
      <c r="AI132" s="305"/>
      <c r="AJ132" s="305"/>
      <c r="AK132" s="305"/>
      <c r="AL132" s="305"/>
      <c r="AM132" s="305"/>
      <c r="AN132" s="306"/>
      <c r="AO132" s="190"/>
      <c r="AP132" s="190"/>
      <c r="AQ132" s="190"/>
      <c r="AR132" s="190"/>
      <c r="AS132" s="190"/>
      <c r="AT132" s="190"/>
      <c r="AU132" s="178" t="s">
        <v>181</v>
      </c>
      <c r="AV132" s="179"/>
      <c r="AW132" s="179"/>
      <c r="AX132" s="179"/>
      <c r="AY132" s="179"/>
      <c r="AZ132" s="180"/>
      <c r="BA132" s="190">
        <v>539</v>
      </c>
      <c r="BB132" s="190"/>
      <c r="BC132" s="190"/>
      <c r="BD132" s="190"/>
      <c r="BE132" s="301">
        <v>96522</v>
      </c>
      <c r="BF132" s="301"/>
      <c r="BG132" s="301"/>
      <c r="BH132" s="301"/>
      <c r="BI132" s="301">
        <v>96522</v>
      </c>
      <c r="BJ132" s="301"/>
      <c r="BK132" s="301"/>
      <c r="BL132" s="301"/>
      <c r="BM132" s="301">
        <v>96522</v>
      </c>
      <c r="BN132" s="301"/>
      <c r="BO132" s="301"/>
      <c r="BP132" s="301"/>
      <c r="BQ132" s="301">
        <v>154.23</v>
      </c>
      <c r="BR132" s="301"/>
      <c r="BS132" s="301"/>
      <c r="BT132" s="301"/>
      <c r="BU132" s="301">
        <v>154.23</v>
      </c>
      <c r="BV132" s="301"/>
      <c r="BW132" s="301"/>
      <c r="BX132" s="301"/>
      <c r="BY132" s="301">
        <v>154.23</v>
      </c>
      <c r="BZ132" s="301"/>
      <c r="CA132" s="301"/>
      <c r="CB132" s="301"/>
    </row>
    <row r="134" spans="2:80" ht="30.75" customHeight="1">
      <c r="B134" s="213" t="s">
        <v>182</v>
      </c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  <c r="BQ134" s="213"/>
      <c r="BR134" s="213"/>
      <c r="BS134" s="213"/>
      <c r="BT134" s="213"/>
      <c r="BU134" s="213"/>
      <c r="BV134" s="213"/>
      <c r="BW134" s="213"/>
      <c r="BX134" s="213"/>
      <c r="BY134" s="213"/>
      <c r="BZ134" s="213"/>
      <c r="CA134" s="213"/>
      <c r="CB134" s="213"/>
    </row>
    <row r="135" ht="12" customHeight="1"/>
    <row r="136" spans="2:80" ht="15.75">
      <c r="B136" s="172" t="s">
        <v>27</v>
      </c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</row>
    <row r="138" spans="2:80" ht="15.75">
      <c r="B138" s="173" t="s">
        <v>28</v>
      </c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74"/>
      <c r="BD138" s="174"/>
      <c r="BE138" s="174"/>
      <c r="BF138" s="174"/>
      <c r="BG138" s="174"/>
      <c r="BH138" s="174"/>
      <c r="BI138" s="174"/>
      <c r="BJ138" s="174"/>
      <c r="BK138" s="174"/>
      <c r="BL138" s="174"/>
      <c r="BM138" s="174"/>
      <c r="BN138" s="174"/>
      <c r="BO138" s="174"/>
      <c r="BP138" s="174"/>
      <c r="BQ138" s="174"/>
      <c r="BR138" s="174"/>
      <c r="BS138" s="174"/>
      <c r="BT138" s="174"/>
      <c r="BU138" s="174"/>
      <c r="BV138" s="174"/>
      <c r="BW138" s="174"/>
      <c r="BX138" s="174"/>
      <c r="BY138" s="174"/>
      <c r="BZ138" s="174"/>
      <c r="CA138" s="174"/>
      <c r="CB138" s="175"/>
    </row>
    <row r="139" spans="2:80" ht="15.75">
      <c r="B139" s="173" t="s">
        <v>29</v>
      </c>
      <c r="C139" s="174"/>
      <c r="D139" s="174"/>
      <c r="E139" s="174"/>
      <c r="F139" s="174"/>
      <c r="G139" s="174"/>
      <c r="H139" s="174"/>
      <c r="I139" s="174"/>
      <c r="J139" s="174"/>
      <c r="K139" s="175"/>
      <c r="L139" s="173" t="s">
        <v>30</v>
      </c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5"/>
      <c r="AG139" s="173" t="s">
        <v>31</v>
      </c>
      <c r="AH139" s="174"/>
      <c r="AI139" s="174"/>
      <c r="AJ139" s="174"/>
      <c r="AK139" s="174"/>
      <c r="AL139" s="174"/>
      <c r="AM139" s="174"/>
      <c r="AN139" s="174"/>
      <c r="AO139" s="174"/>
      <c r="AP139" s="175"/>
      <c r="AQ139" s="173" t="s">
        <v>32</v>
      </c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5"/>
      <c r="BB139" s="173" t="s">
        <v>33</v>
      </c>
      <c r="BC139" s="174"/>
      <c r="BD139" s="174"/>
      <c r="BE139" s="174"/>
      <c r="BF139" s="174"/>
      <c r="BG139" s="174"/>
      <c r="BH139" s="174"/>
      <c r="BI139" s="174"/>
      <c r="BJ139" s="174"/>
      <c r="BK139" s="174"/>
      <c r="BL139" s="174"/>
      <c r="BM139" s="174"/>
      <c r="BN139" s="174"/>
      <c r="BO139" s="174"/>
      <c r="BP139" s="174"/>
      <c r="BQ139" s="174"/>
      <c r="BR139" s="174"/>
      <c r="BS139" s="174"/>
      <c r="BT139" s="174"/>
      <c r="BU139" s="174"/>
      <c r="BV139" s="174"/>
      <c r="BW139" s="174"/>
      <c r="BX139" s="174"/>
      <c r="BY139" s="174"/>
      <c r="BZ139" s="174"/>
      <c r="CA139" s="174"/>
      <c r="CB139" s="175"/>
    </row>
    <row r="140" spans="2:80" ht="15.75">
      <c r="B140" s="173">
        <v>1</v>
      </c>
      <c r="C140" s="174"/>
      <c r="D140" s="174"/>
      <c r="E140" s="174"/>
      <c r="F140" s="174"/>
      <c r="G140" s="174"/>
      <c r="H140" s="174"/>
      <c r="I140" s="174"/>
      <c r="J140" s="174"/>
      <c r="K140" s="175"/>
      <c r="L140" s="173">
        <v>2</v>
      </c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5"/>
      <c r="AG140" s="173">
        <v>3</v>
      </c>
      <c r="AH140" s="174"/>
      <c r="AI140" s="174"/>
      <c r="AJ140" s="174"/>
      <c r="AK140" s="174"/>
      <c r="AL140" s="174"/>
      <c r="AM140" s="174"/>
      <c r="AN140" s="174"/>
      <c r="AO140" s="174"/>
      <c r="AP140" s="175"/>
      <c r="AQ140" s="173">
        <v>4</v>
      </c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5"/>
      <c r="BB140" s="173">
        <v>5</v>
      </c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5"/>
    </row>
    <row r="141" spans="2:81" ht="93" customHeight="1">
      <c r="B141" s="164" t="s">
        <v>90</v>
      </c>
      <c r="C141" s="165"/>
      <c r="D141" s="165"/>
      <c r="E141" s="165"/>
      <c r="F141" s="165"/>
      <c r="G141" s="165"/>
      <c r="H141" s="165"/>
      <c r="I141" s="165"/>
      <c r="J141" s="165"/>
      <c r="K141" s="166"/>
      <c r="L141" s="164" t="s">
        <v>88</v>
      </c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6"/>
      <c r="AG141" s="259">
        <v>40451</v>
      </c>
      <c r="AH141" s="270"/>
      <c r="AI141" s="270"/>
      <c r="AJ141" s="270"/>
      <c r="AK141" s="270"/>
      <c r="AL141" s="270"/>
      <c r="AM141" s="270"/>
      <c r="AN141" s="270"/>
      <c r="AO141" s="270"/>
      <c r="AP141" s="271"/>
      <c r="AQ141" s="252">
        <v>484</v>
      </c>
      <c r="AR141" s="253"/>
      <c r="AS141" s="253"/>
      <c r="AT141" s="253"/>
      <c r="AU141" s="253"/>
      <c r="AV141" s="253"/>
      <c r="AW141" s="253"/>
      <c r="AX141" s="253"/>
      <c r="AY141" s="253"/>
      <c r="AZ141" s="253"/>
      <c r="BA141" s="254"/>
      <c r="BB141" s="308" t="s">
        <v>89</v>
      </c>
      <c r="BC141" s="309"/>
      <c r="BD141" s="309"/>
      <c r="BE141" s="309"/>
      <c r="BF141" s="309"/>
      <c r="BG141" s="309"/>
      <c r="BH141" s="309"/>
      <c r="BI141" s="309"/>
      <c r="BJ141" s="309"/>
      <c r="BK141" s="309"/>
      <c r="BL141" s="309"/>
      <c r="BM141" s="309"/>
      <c r="BN141" s="309"/>
      <c r="BO141" s="309"/>
      <c r="BP141" s="309"/>
      <c r="BQ141" s="309"/>
      <c r="BR141" s="309"/>
      <c r="BS141" s="309"/>
      <c r="BT141" s="309"/>
      <c r="BU141" s="309"/>
      <c r="BV141" s="309"/>
      <c r="BW141" s="309"/>
      <c r="BX141" s="309"/>
      <c r="BY141" s="309"/>
      <c r="BZ141" s="309"/>
      <c r="CA141" s="309"/>
      <c r="CB141" s="310"/>
      <c r="CC141" s="17"/>
    </row>
    <row r="143" spans="2:80" ht="15.75">
      <c r="B143" s="172" t="s">
        <v>34</v>
      </c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/>
      <c r="CB143" s="172"/>
    </row>
    <row r="145" spans="2:80" ht="15.75">
      <c r="B145" s="172" t="s">
        <v>35</v>
      </c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</row>
    <row r="146" spans="2:80" ht="136.5" customHeight="1">
      <c r="B146" s="215" t="s">
        <v>134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</row>
    <row r="147" spans="2:80" ht="15.75">
      <c r="B147" s="242" t="s">
        <v>36</v>
      </c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2"/>
      <c r="BI147" s="242"/>
      <c r="BJ147" s="242"/>
      <c r="BK147" s="242"/>
      <c r="BL147" s="242"/>
      <c r="BM147" s="242"/>
      <c r="BN147" s="242"/>
      <c r="BO147" s="242"/>
      <c r="BP147" s="242"/>
      <c r="BQ147" s="242"/>
      <c r="BR147" s="242"/>
      <c r="BS147" s="242"/>
      <c r="BT147" s="242"/>
      <c r="BU147" s="242"/>
      <c r="BV147" s="242"/>
      <c r="BW147" s="242"/>
      <c r="BX147" s="242"/>
      <c r="BY147" s="242"/>
      <c r="BZ147" s="242"/>
      <c r="CA147" s="242"/>
      <c r="CB147" s="242"/>
    </row>
    <row r="149" spans="2:80" ht="15.75">
      <c r="B149" s="172" t="s">
        <v>37</v>
      </c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</row>
    <row r="150" ht="15.75">
      <c r="AQ150" s="13"/>
    </row>
    <row r="151" spans="2:80" ht="15.75">
      <c r="B151" s="173" t="s">
        <v>38</v>
      </c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5"/>
      <c r="AE151" s="173" t="s">
        <v>39</v>
      </c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5"/>
      <c r="BC151" s="26" t="s">
        <v>40</v>
      </c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8"/>
    </row>
    <row r="152" spans="2:80" ht="15.75">
      <c r="B152" s="173">
        <v>1</v>
      </c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5"/>
      <c r="AE152" s="173">
        <v>2</v>
      </c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5"/>
      <c r="BC152" s="173">
        <v>3</v>
      </c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  <c r="BQ152" s="174"/>
      <c r="BR152" s="174"/>
      <c r="BS152" s="174"/>
      <c r="BT152" s="174"/>
      <c r="BU152" s="174"/>
      <c r="BV152" s="174"/>
      <c r="BW152" s="174"/>
      <c r="BX152" s="174"/>
      <c r="BY152" s="174"/>
      <c r="BZ152" s="174"/>
      <c r="CA152" s="174"/>
      <c r="CB152" s="175"/>
    </row>
    <row r="153" spans="2:80" ht="29.25" customHeight="1">
      <c r="B153" s="164" t="s">
        <v>81</v>
      </c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6"/>
      <c r="AE153" s="178" t="s">
        <v>174</v>
      </c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80"/>
      <c r="BC153" s="178" t="s">
        <v>82</v>
      </c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80"/>
    </row>
    <row r="154" spans="2:80" ht="29.25" customHeight="1">
      <c r="B154" s="178" t="s">
        <v>156</v>
      </c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80"/>
      <c r="AE154" s="228" t="s">
        <v>83</v>
      </c>
      <c r="AF154" s="229"/>
      <c r="AG154" s="229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30"/>
      <c r="BC154" s="178" t="s">
        <v>131</v>
      </c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80"/>
    </row>
    <row r="155" spans="2:80" ht="35.25" customHeight="1">
      <c r="B155" s="178" t="s">
        <v>122</v>
      </c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80"/>
      <c r="AE155" s="228" t="s">
        <v>123</v>
      </c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230"/>
      <c r="BC155" s="178" t="s">
        <v>131</v>
      </c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BZ155" s="179"/>
      <c r="CA155" s="179"/>
      <c r="CB155" s="180"/>
    </row>
    <row r="156" ht="16.5" customHeight="1"/>
    <row r="157" ht="76.5" customHeight="1"/>
    <row r="158" spans="2:81" ht="21.75" customHeight="1">
      <c r="B158" s="258" t="s">
        <v>50</v>
      </c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8"/>
      <c r="AC158" s="258"/>
      <c r="AD158" s="258"/>
      <c r="AE158" s="258"/>
      <c r="AF158" s="258"/>
      <c r="AG158" s="258"/>
      <c r="AH158" s="258"/>
      <c r="AI158" s="258"/>
      <c r="AJ158" s="258"/>
      <c r="AK158" s="258"/>
      <c r="AL158" s="258"/>
      <c r="AM158" s="258"/>
      <c r="AN158" s="258"/>
      <c r="AO158" s="258"/>
      <c r="AP158" s="258"/>
      <c r="AQ158" s="258"/>
      <c r="AR158" s="258"/>
      <c r="AS158" s="258"/>
      <c r="AT158" s="258"/>
      <c r="AU158" s="258"/>
      <c r="AV158" s="258"/>
      <c r="AW158" s="258"/>
      <c r="AX158" s="258"/>
      <c r="AY158" s="258"/>
      <c r="AZ158" s="258"/>
      <c r="BA158" s="258"/>
      <c r="BB158" s="258"/>
      <c r="BC158" s="258"/>
      <c r="BD158" s="258"/>
      <c r="BE158" s="258"/>
      <c r="BF158" s="258"/>
      <c r="BG158" s="258"/>
      <c r="BH158" s="258"/>
      <c r="BI158" s="258"/>
      <c r="BJ158" s="258"/>
      <c r="BK158" s="258"/>
      <c r="BL158" s="258"/>
      <c r="BM158" s="258"/>
      <c r="BN158" s="258"/>
      <c r="BO158" s="258"/>
      <c r="BP158" s="258"/>
      <c r="BQ158" s="258"/>
      <c r="BR158" s="258"/>
      <c r="BS158" s="258"/>
      <c r="BT158" s="258"/>
      <c r="BU158" s="258"/>
      <c r="BV158" s="258"/>
      <c r="BW158" s="258"/>
      <c r="BX158" s="258"/>
      <c r="BY158" s="258"/>
      <c r="BZ158" s="258"/>
      <c r="CA158" s="258"/>
      <c r="CB158" s="258"/>
      <c r="CC158" s="18"/>
    </row>
    <row r="160" spans="2:80" ht="21.75" customHeight="1">
      <c r="B160" s="172" t="s">
        <v>41</v>
      </c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  <c r="CA160" s="172"/>
      <c r="CB160" s="172"/>
    </row>
    <row r="161" spans="2:91" s="2" customFormat="1" ht="15.75">
      <c r="B161" s="11" t="s">
        <v>110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D161" s="4"/>
      <c r="CE161" s="4"/>
      <c r="CF161" s="4"/>
      <c r="CG161" s="4"/>
      <c r="CH161" s="4"/>
      <c r="CI161" s="4"/>
      <c r="CJ161" s="4"/>
      <c r="CK161" s="4"/>
      <c r="CL161" s="4"/>
      <c r="CM161" s="4"/>
    </row>
    <row r="163" spans="2:80" ht="15.75">
      <c r="B163" s="172" t="s">
        <v>42</v>
      </c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2"/>
      <c r="BX163" s="172"/>
      <c r="BY163" s="172"/>
      <c r="BZ163" s="172"/>
      <c r="CA163" s="172"/>
      <c r="CB163" s="172"/>
    </row>
    <row r="164" ht="10.5" customHeight="1"/>
    <row r="165" spans="2:80" ht="14.25" customHeight="1">
      <c r="B165" s="161" t="s">
        <v>43</v>
      </c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9"/>
      <c r="AA165" s="161" t="s">
        <v>44</v>
      </c>
      <c r="AB165" s="278"/>
      <c r="AC165" s="278"/>
      <c r="AD165" s="278"/>
      <c r="AE165" s="278"/>
      <c r="AF165" s="278"/>
      <c r="AG165" s="278"/>
      <c r="AH165" s="278"/>
      <c r="AI165" s="278"/>
      <c r="AJ165" s="278"/>
      <c r="AK165" s="278"/>
      <c r="AL165" s="278"/>
      <c r="AM165" s="278"/>
      <c r="AN165" s="278"/>
      <c r="AO165" s="278"/>
      <c r="AP165" s="278"/>
      <c r="AQ165" s="278"/>
      <c r="AR165" s="278"/>
      <c r="AS165" s="278"/>
      <c r="AT165" s="278"/>
      <c r="AU165" s="278"/>
      <c r="AV165" s="278"/>
      <c r="AW165" s="278"/>
      <c r="AX165" s="278"/>
      <c r="AY165" s="278"/>
      <c r="AZ165" s="278"/>
      <c r="BA165" s="278"/>
      <c r="BB165" s="279"/>
      <c r="BC165" s="161" t="s">
        <v>140</v>
      </c>
      <c r="BD165" s="278"/>
      <c r="BE165" s="278"/>
      <c r="BF165" s="278"/>
      <c r="BG165" s="278"/>
      <c r="BH165" s="278"/>
      <c r="BI165" s="278"/>
      <c r="BJ165" s="278"/>
      <c r="BK165" s="278"/>
      <c r="BL165" s="278"/>
      <c r="BM165" s="278"/>
      <c r="BN165" s="278"/>
      <c r="BO165" s="278"/>
      <c r="BP165" s="278"/>
      <c r="BQ165" s="278"/>
      <c r="BR165" s="278"/>
      <c r="BS165" s="278"/>
      <c r="BT165" s="278"/>
      <c r="BU165" s="278"/>
      <c r="BV165" s="278"/>
      <c r="BW165" s="278"/>
      <c r="BX165" s="278"/>
      <c r="BY165" s="278"/>
      <c r="BZ165" s="278"/>
      <c r="CA165" s="278"/>
      <c r="CB165" s="279"/>
    </row>
    <row r="166" spans="2:80" ht="15.75">
      <c r="B166" s="173">
        <v>1</v>
      </c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5"/>
      <c r="AA166" s="173">
        <v>2</v>
      </c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5"/>
      <c r="BC166" s="173">
        <v>3</v>
      </c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5"/>
    </row>
    <row r="167" spans="2:80" ht="15.75">
      <c r="B167" s="173" t="s">
        <v>139</v>
      </c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5"/>
      <c r="AA167" s="173" t="s">
        <v>108</v>
      </c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5"/>
      <c r="BC167" s="173" t="s">
        <v>88</v>
      </c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4"/>
      <c r="BX167" s="174"/>
      <c r="BY167" s="174"/>
      <c r="BZ167" s="174"/>
      <c r="CA167" s="174"/>
      <c r="CB167" s="175"/>
    </row>
    <row r="169" spans="2:80" ht="21.75" customHeight="1">
      <c r="B169" s="172" t="s">
        <v>45</v>
      </c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</row>
    <row r="170" spans="2:80" ht="14.25" customHeight="1"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24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4"/>
      <c r="BN170" s="224"/>
      <c r="BO170" s="224"/>
      <c r="BP170" s="224"/>
      <c r="BQ170" s="224"/>
      <c r="BR170" s="224"/>
      <c r="BS170" s="224"/>
      <c r="BT170" s="224"/>
      <c r="BU170" s="224"/>
      <c r="BV170" s="224"/>
      <c r="BW170" s="224"/>
      <c r="BX170" s="224"/>
      <c r="BY170" s="224"/>
      <c r="BZ170" s="224"/>
      <c r="CA170" s="224"/>
      <c r="CB170" s="224"/>
    </row>
    <row r="172" spans="2:80" ht="24.75" customHeight="1">
      <c r="B172" s="172" t="s">
        <v>46</v>
      </c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  <c r="CA172" s="172"/>
      <c r="CB172" s="172"/>
    </row>
    <row r="173" spans="2:80" ht="15.75"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  <c r="BP173" s="224"/>
      <c r="BQ173" s="224"/>
      <c r="BR173" s="224"/>
      <c r="BS173" s="224"/>
      <c r="BT173" s="224"/>
      <c r="BU173" s="224"/>
      <c r="BV173" s="224"/>
      <c r="BW173" s="224"/>
      <c r="BX173" s="224"/>
      <c r="BY173" s="224"/>
      <c r="BZ173" s="224"/>
      <c r="CA173" s="224"/>
      <c r="CB173" s="224"/>
    </row>
    <row r="174" spans="2:80" ht="21.75" customHeight="1">
      <c r="B174" s="172" t="s">
        <v>47</v>
      </c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  <c r="BI174" s="172"/>
      <c r="BJ174" s="172"/>
      <c r="BK174" s="172"/>
      <c r="BL174" s="172"/>
      <c r="BM174" s="172"/>
      <c r="BN174" s="172"/>
      <c r="BO174" s="172"/>
      <c r="BP174" s="172"/>
      <c r="BQ174" s="172"/>
      <c r="BR174" s="172"/>
      <c r="BS174" s="172"/>
      <c r="BT174" s="172"/>
      <c r="BU174" s="172"/>
      <c r="BV174" s="172"/>
      <c r="BW174" s="172"/>
      <c r="BX174" s="172"/>
      <c r="BY174" s="172"/>
      <c r="BZ174" s="172"/>
      <c r="CA174" s="172"/>
      <c r="CB174" s="172"/>
    </row>
    <row r="175" spans="2:80" ht="15.75">
      <c r="B175" s="257" t="s">
        <v>130</v>
      </c>
      <c r="C175" s="257"/>
      <c r="D175" s="257"/>
      <c r="E175" s="257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  <c r="AA175" s="257"/>
      <c r="AB175" s="257"/>
      <c r="AC175" s="257"/>
      <c r="AD175" s="257"/>
      <c r="AE175" s="257"/>
      <c r="AF175" s="257"/>
      <c r="AG175" s="257"/>
      <c r="AH175" s="257"/>
      <c r="AI175" s="257"/>
      <c r="AJ175" s="257"/>
      <c r="AK175" s="257"/>
      <c r="AL175" s="257"/>
      <c r="AM175" s="257"/>
      <c r="AN175" s="257"/>
      <c r="AO175" s="257"/>
      <c r="AP175" s="257"/>
      <c r="AQ175" s="257"/>
      <c r="AR175" s="257"/>
      <c r="AS175" s="257"/>
      <c r="AT175" s="257"/>
      <c r="AU175" s="257"/>
      <c r="AV175" s="257"/>
      <c r="AW175" s="257"/>
      <c r="AX175" s="257"/>
      <c r="AY175" s="257"/>
      <c r="AZ175" s="257"/>
      <c r="BA175" s="257"/>
      <c r="BB175" s="257"/>
      <c r="BC175" s="257"/>
      <c r="BD175" s="257"/>
      <c r="BE175" s="257"/>
      <c r="BF175" s="257"/>
      <c r="BG175" s="257"/>
      <c r="BH175" s="257"/>
      <c r="BI175" s="257"/>
      <c r="BJ175" s="257"/>
      <c r="BK175" s="257"/>
      <c r="BL175" s="257"/>
      <c r="BM175" s="257"/>
      <c r="BN175" s="257"/>
      <c r="BO175" s="257"/>
      <c r="BP175" s="257"/>
      <c r="BQ175" s="257"/>
      <c r="BR175" s="257"/>
      <c r="BS175" s="257"/>
      <c r="BT175" s="257"/>
      <c r="BU175" s="257"/>
      <c r="BV175" s="257"/>
      <c r="BW175" s="257"/>
      <c r="BX175" s="257"/>
      <c r="BY175" s="257"/>
      <c r="BZ175" s="257"/>
      <c r="CA175" s="257"/>
      <c r="CB175" s="257"/>
    </row>
    <row r="177" spans="2:80" ht="21.75" customHeight="1">
      <c r="B177" s="172" t="s">
        <v>48</v>
      </c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  <c r="CA177" s="172"/>
      <c r="CB177" s="172"/>
    </row>
    <row r="178" spans="2:80" ht="15.75"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4"/>
      <c r="AY178" s="224"/>
      <c r="AZ178" s="224"/>
      <c r="BA178" s="224"/>
      <c r="BB178" s="224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</row>
    <row r="180" spans="2:80" ht="15.75" customHeight="1">
      <c r="B180" s="223" t="s">
        <v>49</v>
      </c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H180" s="223"/>
      <c r="BI180" s="223"/>
      <c r="BJ180" s="223"/>
      <c r="BK180" s="223"/>
      <c r="BL180" s="223"/>
      <c r="BM180" s="223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</row>
  </sheetData>
  <sheetProtection/>
  <mergeCells count="391">
    <mergeCell ref="B71:E71"/>
    <mergeCell ref="F71:L71"/>
    <mergeCell ref="M71:S71"/>
    <mergeCell ref="AA70:AG70"/>
    <mergeCell ref="BQ71:BT71"/>
    <mergeCell ref="BU71:BX71"/>
    <mergeCell ref="BU70:BX70"/>
    <mergeCell ref="BY71:CB71"/>
    <mergeCell ref="AA71:AN71"/>
    <mergeCell ref="BA71:BD71"/>
    <mergeCell ref="BE71:BH71"/>
    <mergeCell ref="BI71:BL71"/>
    <mergeCell ref="AO71:AT71"/>
    <mergeCell ref="AU71:AZ71"/>
    <mergeCell ref="BM71:BP71"/>
    <mergeCell ref="BY70:CB70"/>
    <mergeCell ref="AO70:AT70"/>
    <mergeCell ref="AU70:AZ70"/>
    <mergeCell ref="BA70:BD70"/>
    <mergeCell ref="BE70:BH70"/>
    <mergeCell ref="BI70:BL70"/>
    <mergeCell ref="BM70:BP70"/>
    <mergeCell ref="BN27:BU28"/>
    <mergeCell ref="BV27:CB28"/>
    <mergeCell ref="BV29:CB30"/>
    <mergeCell ref="BN24:BU25"/>
    <mergeCell ref="BV24:CB25"/>
    <mergeCell ref="C25:BK25"/>
    <mergeCell ref="C26:BK26"/>
    <mergeCell ref="BN26:BU26"/>
    <mergeCell ref="BV26:CB26"/>
    <mergeCell ref="BN21:BU21"/>
    <mergeCell ref="BV21:CB21"/>
    <mergeCell ref="C22:BK22"/>
    <mergeCell ref="BN22:BU23"/>
    <mergeCell ref="BV22:CB23"/>
    <mergeCell ref="C23:BK23"/>
    <mergeCell ref="BC9:BN9"/>
    <mergeCell ref="C15:CC15"/>
    <mergeCell ref="C16:CC16"/>
    <mergeCell ref="BV18:CB18"/>
    <mergeCell ref="C19:BK19"/>
    <mergeCell ref="BN19:BU20"/>
    <mergeCell ref="BV19:CB20"/>
    <mergeCell ref="C20:BK20"/>
    <mergeCell ref="BC1:CC1"/>
    <mergeCell ref="BC2:CC2"/>
    <mergeCell ref="BC5:CC5"/>
    <mergeCell ref="BI6:BS6"/>
    <mergeCell ref="BU6:CC6"/>
    <mergeCell ref="BT7:CC7"/>
    <mergeCell ref="B167:Z167"/>
    <mergeCell ref="AA167:BB167"/>
    <mergeCell ref="BC167:CB167"/>
    <mergeCell ref="B172:CB172"/>
    <mergeCell ref="B173:CB173"/>
    <mergeCell ref="B174:CB174"/>
    <mergeCell ref="B169:CB169"/>
    <mergeCell ref="B170:CB170"/>
    <mergeCell ref="B147:CB147"/>
    <mergeCell ref="B165:Z165"/>
    <mergeCell ref="AA165:BB165"/>
    <mergeCell ref="BC165:CB165"/>
    <mergeCell ref="BC155:CB155"/>
    <mergeCell ref="BC154:CB154"/>
    <mergeCell ref="BC153:CB153"/>
    <mergeCell ref="B152:AD152"/>
    <mergeCell ref="AE152:BB152"/>
    <mergeCell ref="B151:AD151"/>
    <mergeCell ref="B166:Z166"/>
    <mergeCell ref="AA166:BB166"/>
    <mergeCell ref="BC166:CB166"/>
    <mergeCell ref="AE154:BB154"/>
    <mergeCell ref="AE153:BB153"/>
    <mergeCell ref="B155:AD155"/>
    <mergeCell ref="AE155:BB155"/>
    <mergeCell ref="B154:AD154"/>
    <mergeCell ref="B153:AD153"/>
    <mergeCell ref="B107:E113"/>
    <mergeCell ref="F107:Z109"/>
    <mergeCell ref="L140:AF140"/>
    <mergeCell ref="AG140:AP140"/>
    <mergeCell ref="AQ140:BA140"/>
    <mergeCell ref="BB140:CB140"/>
    <mergeCell ref="L139:AF139"/>
    <mergeCell ref="AG139:AP139"/>
    <mergeCell ref="AQ139:BA139"/>
    <mergeCell ref="B134:CB134"/>
    <mergeCell ref="A105:CB105"/>
    <mergeCell ref="BM37:BU41"/>
    <mergeCell ref="A42:BJ42"/>
    <mergeCell ref="B70:E70"/>
    <mergeCell ref="F70:L70"/>
    <mergeCell ref="M70:S70"/>
    <mergeCell ref="T70:Z70"/>
    <mergeCell ref="AH70:AN70"/>
    <mergeCell ref="BQ70:BT70"/>
    <mergeCell ref="T71:Z71"/>
    <mergeCell ref="A33:CC33"/>
    <mergeCell ref="AF35:AL35"/>
    <mergeCell ref="AM35:AR35"/>
    <mergeCell ref="A38:Z38"/>
    <mergeCell ref="BV37:CB41"/>
    <mergeCell ref="AA38:BJ38"/>
    <mergeCell ref="A39:BJ39"/>
    <mergeCell ref="A41:AD41"/>
    <mergeCell ref="AE41:BJ41"/>
    <mergeCell ref="BH47:CB49"/>
    <mergeCell ref="A45:CB45"/>
    <mergeCell ref="F50:L51"/>
    <mergeCell ref="A44:CB44"/>
    <mergeCell ref="M50:S51"/>
    <mergeCell ref="T50:Z51"/>
    <mergeCell ref="F47:Z49"/>
    <mergeCell ref="B47:E52"/>
    <mergeCell ref="AA47:AN49"/>
    <mergeCell ref="AO47:BG49"/>
    <mergeCell ref="BV53:CB53"/>
    <mergeCell ref="BO53:BU53"/>
    <mergeCell ref="BH53:BN53"/>
    <mergeCell ref="BH50:BN51"/>
    <mergeCell ref="BO50:BU51"/>
    <mergeCell ref="BV50:CB51"/>
    <mergeCell ref="BH52:BN52"/>
    <mergeCell ref="BO52:BU52"/>
    <mergeCell ref="BV52:CB52"/>
    <mergeCell ref="AO54:AU54"/>
    <mergeCell ref="AO53:AU53"/>
    <mergeCell ref="AA50:AG51"/>
    <mergeCell ref="AV53:BB53"/>
    <mergeCell ref="AO52:AU52"/>
    <mergeCell ref="AV52:BB52"/>
    <mergeCell ref="BC52:BG52"/>
    <mergeCell ref="AH50:AN51"/>
    <mergeCell ref="BC53:BG53"/>
    <mergeCell ref="AA53:AG53"/>
    <mergeCell ref="AH53:AN53"/>
    <mergeCell ref="AO50:AU51"/>
    <mergeCell ref="AV50:BG51"/>
    <mergeCell ref="BO55:BU55"/>
    <mergeCell ref="B57:CB57"/>
    <mergeCell ref="BV55:CB55"/>
    <mergeCell ref="AU69:AZ69"/>
    <mergeCell ref="AU66:AZ68"/>
    <mergeCell ref="B55:E55"/>
    <mergeCell ref="BY66:CB69"/>
    <mergeCell ref="BH55:BN55"/>
    <mergeCell ref="BA66:BD68"/>
    <mergeCell ref="T64:Z68"/>
    <mergeCell ref="B53:E53"/>
    <mergeCell ref="F53:L53"/>
    <mergeCell ref="T53:Z53"/>
    <mergeCell ref="M53:S53"/>
    <mergeCell ref="B54:E54"/>
    <mergeCell ref="BC55:BG55"/>
    <mergeCell ref="F54:Z54"/>
    <mergeCell ref="AO55:AU55"/>
    <mergeCell ref="AV54:BB54"/>
    <mergeCell ref="AV55:BB55"/>
    <mergeCell ref="BO54:BU54"/>
    <mergeCell ref="BY64:CB65"/>
    <mergeCell ref="BE61:BP63"/>
    <mergeCell ref="BQ61:CB63"/>
    <mergeCell ref="BU64:BX65"/>
    <mergeCell ref="BC54:BG54"/>
    <mergeCell ref="BH54:BN54"/>
    <mergeCell ref="AO61:BD63"/>
    <mergeCell ref="AU64:BD65"/>
    <mergeCell ref="B59:CB59"/>
    <mergeCell ref="BV54:CB54"/>
    <mergeCell ref="AO69:AT69"/>
    <mergeCell ref="F61:Z63"/>
    <mergeCell ref="AA61:AN63"/>
    <mergeCell ref="F64:L68"/>
    <mergeCell ref="M64:S68"/>
    <mergeCell ref="F69:Z69"/>
    <mergeCell ref="AO64:AT68"/>
    <mergeCell ref="AH64:AN68"/>
    <mergeCell ref="AA69:AN69"/>
    <mergeCell ref="AA64:AG68"/>
    <mergeCell ref="BQ66:BT69"/>
    <mergeCell ref="BI64:BL65"/>
    <mergeCell ref="BM64:BP65"/>
    <mergeCell ref="BE64:BH65"/>
    <mergeCell ref="BE66:BH69"/>
    <mergeCell ref="BA69:BD69"/>
    <mergeCell ref="BU66:BX69"/>
    <mergeCell ref="BI66:BL69"/>
    <mergeCell ref="BM66:BP69"/>
    <mergeCell ref="BQ64:BT65"/>
    <mergeCell ref="B175:CB175"/>
    <mergeCell ref="B163:CB163"/>
    <mergeCell ref="B158:CB158"/>
    <mergeCell ref="B160:CB160"/>
    <mergeCell ref="B61:E69"/>
    <mergeCell ref="L78:AF78"/>
    <mergeCell ref="L80:AF80"/>
    <mergeCell ref="B86:CB86"/>
    <mergeCell ref="BC91:CB91"/>
    <mergeCell ref="AM96:AR96"/>
    <mergeCell ref="AE102:BJ102"/>
    <mergeCell ref="B93:AD93"/>
    <mergeCell ref="AE92:BB92"/>
    <mergeCell ref="AE91:BB91"/>
    <mergeCell ref="A102:AD102"/>
    <mergeCell ref="AQ78:BA78"/>
    <mergeCell ref="BM98:BU102"/>
    <mergeCell ref="BV98:CB102"/>
    <mergeCell ref="AA99:BJ99"/>
    <mergeCell ref="AE94:BB94"/>
    <mergeCell ref="BC90:CB90"/>
    <mergeCell ref="AE90:BB90"/>
    <mergeCell ref="AF96:AL96"/>
    <mergeCell ref="B82:CB82"/>
    <mergeCell ref="AQ80:BA80"/>
    <mergeCell ref="A106:CB106"/>
    <mergeCell ref="B80:K80"/>
    <mergeCell ref="AG79:AP79"/>
    <mergeCell ref="AQ79:BA79"/>
    <mergeCell ref="AG80:AP80"/>
    <mergeCell ref="A100:BJ100"/>
    <mergeCell ref="BC94:CB94"/>
    <mergeCell ref="A99:Z99"/>
    <mergeCell ref="A103:BJ103"/>
    <mergeCell ref="BB79:CB79"/>
    <mergeCell ref="B73:CB73"/>
    <mergeCell ref="BB78:CB78"/>
    <mergeCell ref="B79:K79"/>
    <mergeCell ref="AE93:BB93"/>
    <mergeCell ref="BC93:CB93"/>
    <mergeCell ref="B75:CB75"/>
    <mergeCell ref="B77:CB77"/>
    <mergeCell ref="B78:K78"/>
    <mergeCell ref="B88:CB88"/>
    <mergeCell ref="BB80:CB80"/>
    <mergeCell ref="B180:CB180"/>
    <mergeCell ref="B178:CB178"/>
    <mergeCell ref="B177:CB177"/>
    <mergeCell ref="CC37:CC41"/>
    <mergeCell ref="B94:AD94"/>
    <mergeCell ref="B92:AD92"/>
    <mergeCell ref="B91:AD91"/>
    <mergeCell ref="B85:CB85"/>
    <mergeCell ref="AA54:AN54"/>
    <mergeCell ref="BC152:CB152"/>
    <mergeCell ref="AE151:BB151"/>
    <mergeCell ref="BC92:CB92"/>
    <mergeCell ref="B90:AD90"/>
    <mergeCell ref="F125:L129"/>
    <mergeCell ref="M125:S129"/>
    <mergeCell ref="T125:Z129"/>
    <mergeCell ref="B138:CB138"/>
    <mergeCell ref="B136:CB136"/>
    <mergeCell ref="B139:K139"/>
    <mergeCell ref="BB139:CB139"/>
    <mergeCell ref="B149:CB149"/>
    <mergeCell ref="B146:CB146"/>
    <mergeCell ref="B145:CB145"/>
    <mergeCell ref="B143:CB143"/>
    <mergeCell ref="B140:K140"/>
    <mergeCell ref="BB141:CB141"/>
    <mergeCell ref="L141:AF141"/>
    <mergeCell ref="AG141:AP141"/>
    <mergeCell ref="AQ141:BA141"/>
    <mergeCell ref="B141:K141"/>
    <mergeCell ref="F52:L52"/>
    <mergeCell ref="M52:S52"/>
    <mergeCell ref="T52:Z52"/>
    <mergeCell ref="AA52:AG52"/>
    <mergeCell ref="AH52:AN52"/>
    <mergeCell ref="A104:BJ104"/>
    <mergeCell ref="B84:CB84"/>
    <mergeCell ref="F55:Z55"/>
    <mergeCell ref="AA55:AN55"/>
    <mergeCell ref="L79:AF79"/>
    <mergeCell ref="AA107:AN109"/>
    <mergeCell ref="AO107:BG109"/>
    <mergeCell ref="BH107:CB109"/>
    <mergeCell ref="F110:L112"/>
    <mergeCell ref="M110:S112"/>
    <mergeCell ref="T110:Z112"/>
    <mergeCell ref="AA110:AG112"/>
    <mergeCell ref="AH110:AN112"/>
    <mergeCell ref="AO110:AU112"/>
    <mergeCell ref="AV110:BG111"/>
    <mergeCell ref="BH110:BN112"/>
    <mergeCell ref="BO110:BU112"/>
    <mergeCell ref="BV110:CB112"/>
    <mergeCell ref="AV112:BB112"/>
    <mergeCell ref="BC112:BG112"/>
    <mergeCell ref="F113:L113"/>
    <mergeCell ref="M113:S113"/>
    <mergeCell ref="T113:Z113"/>
    <mergeCell ref="AA113:AG113"/>
    <mergeCell ref="AH113:AN113"/>
    <mergeCell ref="AO113:AU113"/>
    <mergeCell ref="AV113:BB113"/>
    <mergeCell ref="BC113:BG113"/>
    <mergeCell ref="BH113:BN113"/>
    <mergeCell ref="BO113:BU113"/>
    <mergeCell ref="BV113:CB113"/>
    <mergeCell ref="B114:E114"/>
    <mergeCell ref="F114:L114"/>
    <mergeCell ref="M114:S114"/>
    <mergeCell ref="T114:Z114"/>
    <mergeCell ref="AA114:AG114"/>
    <mergeCell ref="AH114:AN114"/>
    <mergeCell ref="AO114:AU114"/>
    <mergeCell ref="AV114:BB114"/>
    <mergeCell ref="BC114:BG114"/>
    <mergeCell ref="BH114:BN114"/>
    <mergeCell ref="BO114:BU114"/>
    <mergeCell ref="BV114:CB114"/>
    <mergeCell ref="B115:E115"/>
    <mergeCell ref="F115:Z115"/>
    <mergeCell ref="AA115:AN115"/>
    <mergeCell ref="AO115:AU115"/>
    <mergeCell ref="AV115:BB115"/>
    <mergeCell ref="BC115:BG115"/>
    <mergeCell ref="B116:E116"/>
    <mergeCell ref="F116:Z116"/>
    <mergeCell ref="AA116:AN116"/>
    <mergeCell ref="AO116:AU116"/>
    <mergeCell ref="AV116:BB116"/>
    <mergeCell ref="BC116:BG116"/>
    <mergeCell ref="AO122:BD124"/>
    <mergeCell ref="BE122:BP124"/>
    <mergeCell ref="BQ122:CB124"/>
    <mergeCell ref="BH115:BN115"/>
    <mergeCell ref="BO115:BU115"/>
    <mergeCell ref="BV115:CB115"/>
    <mergeCell ref="BH116:BN116"/>
    <mergeCell ref="AU125:BD126"/>
    <mergeCell ref="BE125:BH126"/>
    <mergeCell ref="BI125:BL126"/>
    <mergeCell ref="BO116:BU116"/>
    <mergeCell ref="BV116:CB116"/>
    <mergeCell ref="B118:CB118"/>
    <mergeCell ref="B120:CB120"/>
    <mergeCell ref="B122:E130"/>
    <mergeCell ref="F122:Z124"/>
    <mergeCell ref="AA122:AN124"/>
    <mergeCell ref="BM125:BP126"/>
    <mergeCell ref="BQ125:BT126"/>
    <mergeCell ref="BU125:BX126"/>
    <mergeCell ref="BY125:CB126"/>
    <mergeCell ref="AU127:AZ129"/>
    <mergeCell ref="BA127:BD129"/>
    <mergeCell ref="BE127:BH130"/>
    <mergeCell ref="BI127:BL130"/>
    <mergeCell ref="BM127:BP130"/>
    <mergeCell ref="BQ127:BT130"/>
    <mergeCell ref="BU127:BX130"/>
    <mergeCell ref="BY127:CB130"/>
    <mergeCell ref="F130:Z130"/>
    <mergeCell ref="AA130:AN130"/>
    <mergeCell ref="AO130:AT130"/>
    <mergeCell ref="AU130:AZ130"/>
    <mergeCell ref="BA130:BD130"/>
    <mergeCell ref="AA125:AG129"/>
    <mergeCell ref="AH125:AN129"/>
    <mergeCell ref="AO125:AT129"/>
    <mergeCell ref="B131:E131"/>
    <mergeCell ref="F131:L131"/>
    <mergeCell ref="M131:S131"/>
    <mergeCell ref="T131:Z131"/>
    <mergeCell ref="AA131:AG131"/>
    <mergeCell ref="AH131:AN131"/>
    <mergeCell ref="AO131:AT131"/>
    <mergeCell ref="AU131:AZ131"/>
    <mergeCell ref="BA131:BD131"/>
    <mergeCell ref="BE131:BH131"/>
    <mergeCell ref="BI131:BL131"/>
    <mergeCell ref="BM131:BP131"/>
    <mergeCell ref="BQ131:BT131"/>
    <mergeCell ref="BU131:BX131"/>
    <mergeCell ref="BY131:CB131"/>
    <mergeCell ref="B132:E132"/>
    <mergeCell ref="F132:L132"/>
    <mergeCell ref="M132:S132"/>
    <mergeCell ref="T132:Z132"/>
    <mergeCell ref="AA132:AN132"/>
    <mergeCell ref="AO132:AT132"/>
    <mergeCell ref="AU132:AZ132"/>
    <mergeCell ref="BY132:CB132"/>
    <mergeCell ref="BA132:BD132"/>
    <mergeCell ref="BE132:BH132"/>
    <mergeCell ref="BI132:BL132"/>
    <mergeCell ref="BM132:BP132"/>
    <mergeCell ref="BQ132:BT132"/>
    <mergeCell ref="BU132:BX132"/>
  </mergeCells>
  <printOptions/>
  <pageMargins left="0.31496062992125984" right="0.31496062992125984" top="0.984251968503937" bottom="0.5905511811023623" header="0.31496062992125984" footer="0.1968503937007874"/>
  <pageSetup fitToHeight="32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2"/>
  <sheetViews>
    <sheetView tabSelected="1" zoomScale="70" zoomScaleNormal="70" workbookViewId="0" topLeftCell="A1">
      <selection activeCell="AI7" sqref="AI7"/>
    </sheetView>
  </sheetViews>
  <sheetFormatPr defaultColWidth="9.140625" defaultRowHeight="12.75"/>
  <cols>
    <col min="1" max="1" width="4.00390625" style="0" customWidth="1"/>
    <col min="2" max="2" width="71.8515625" style="0" customWidth="1"/>
    <col min="3" max="3" width="50.140625" style="44" customWidth="1"/>
    <col min="4" max="9" width="9.7109375" style="0" customWidth="1"/>
    <col min="10" max="10" width="9.7109375" style="97" customWidth="1"/>
    <col min="11" max="18" width="9.7109375" style="0" customWidth="1"/>
    <col min="19" max="19" width="9.00390625" style="0" customWidth="1"/>
    <col min="20" max="20" width="5.00390625" style="0" customWidth="1"/>
    <col min="21" max="24" width="9.140625" style="0" hidden="1" customWidth="1"/>
    <col min="25" max="33" width="0" style="0" hidden="1" customWidth="1"/>
    <col min="34" max="34" width="7.7109375" style="0" customWidth="1"/>
    <col min="35" max="35" width="4.140625" style="0" customWidth="1"/>
    <col min="36" max="36" width="22.28125" style="0" customWidth="1"/>
  </cols>
  <sheetData>
    <row r="1" spans="2:21" ht="18.75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365" t="s">
        <v>396</v>
      </c>
      <c r="P1" s="366"/>
      <c r="Q1" s="366"/>
      <c r="R1" s="366"/>
      <c r="S1" s="156"/>
      <c r="T1" s="110"/>
      <c r="U1" s="110"/>
    </row>
    <row r="2" spans="2:21" ht="18.75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365" t="s">
        <v>447</v>
      </c>
      <c r="P2" s="366"/>
      <c r="Q2" s="366"/>
      <c r="R2" s="366"/>
      <c r="S2" s="156"/>
      <c r="T2" s="110"/>
      <c r="U2" s="110"/>
    </row>
    <row r="3" spans="2:21" ht="18.75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365" t="s">
        <v>448</v>
      </c>
      <c r="P3" s="366"/>
      <c r="Q3" s="366"/>
      <c r="R3" s="366"/>
      <c r="S3" s="156"/>
      <c r="T3" s="110"/>
      <c r="U3" s="110"/>
    </row>
    <row r="4" spans="2:21" ht="18.7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365" t="s">
        <v>449</v>
      </c>
      <c r="P4" s="366"/>
      <c r="Q4" s="366"/>
      <c r="R4" s="366"/>
      <c r="S4" s="156"/>
      <c r="T4" s="110"/>
      <c r="U4" s="110"/>
    </row>
    <row r="5" spans="1:34" ht="22.5" customHeight="1">
      <c r="A5" s="367" t="s">
        <v>446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157"/>
      <c r="T5" s="111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ht="21.75" customHeight="1">
      <c r="A6" s="190" t="s">
        <v>189</v>
      </c>
      <c r="B6" s="190" t="s">
        <v>445</v>
      </c>
      <c r="C6" s="190" t="s">
        <v>325</v>
      </c>
      <c r="D6" s="368" t="s">
        <v>326</v>
      </c>
      <c r="E6" s="178" t="s">
        <v>207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80"/>
      <c r="S6" s="11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5" ht="159" customHeight="1">
      <c r="A7" s="190"/>
      <c r="B7" s="190"/>
      <c r="C7" s="190"/>
      <c r="D7" s="369"/>
      <c r="E7" s="35" t="s">
        <v>192</v>
      </c>
      <c r="F7" s="35" t="s">
        <v>193</v>
      </c>
      <c r="G7" s="35" t="s">
        <v>194</v>
      </c>
      <c r="H7" s="35" t="s">
        <v>195</v>
      </c>
      <c r="I7" s="35" t="s">
        <v>196</v>
      </c>
      <c r="J7" s="35" t="s">
        <v>197</v>
      </c>
      <c r="K7" s="35" t="s">
        <v>198</v>
      </c>
      <c r="L7" s="35" t="s">
        <v>199</v>
      </c>
      <c r="M7" s="35" t="s">
        <v>200</v>
      </c>
      <c r="N7" s="35" t="s">
        <v>351</v>
      </c>
      <c r="O7" s="35" t="s">
        <v>203</v>
      </c>
      <c r="P7" s="35" t="s">
        <v>204</v>
      </c>
      <c r="Q7" s="35" t="s">
        <v>205</v>
      </c>
      <c r="R7" s="35" t="s">
        <v>376</v>
      </c>
      <c r="S7" s="68"/>
      <c r="T7" s="52"/>
      <c r="U7" s="52"/>
      <c r="V7" s="52"/>
      <c r="W7" s="133" t="s">
        <v>314</v>
      </c>
      <c r="X7" s="133" t="s">
        <v>315</v>
      </c>
      <c r="Y7" s="133" t="s">
        <v>316</v>
      </c>
      <c r="Z7" s="133" t="s">
        <v>317</v>
      </c>
      <c r="AA7" s="133" t="s">
        <v>318</v>
      </c>
      <c r="AB7" s="133" t="s">
        <v>319</v>
      </c>
      <c r="AC7" s="133" t="s">
        <v>320</v>
      </c>
      <c r="AD7" s="133" t="s">
        <v>321</v>
      </c>
      <c r="AE7" s="133" t="s">
        <v>322</v>
      </c>
      <c r="AF7" s="134"/>
      <c r="AG7" s="134"/>
      <c r="AH7" s="135"/>
      <c r="AI7" s="95"/>
    </row>
    <row r="8" spans="1:37" ht="18.75" customHeight="1">
      <c r="A8" s="358" t="s">
        <v>324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60"/>
      <c r="S8" s="67"/>
      <c r="T8" s="68"/>
      <c r="U8" s="52"/>
      <c r="Y8" s="132"/>
      <c r="Z8" s="132"/>
      <c r="AA8" s="132"/>
      <c r="AB8" s="132"/>
      <c r="AC8" s="132"/>
      <c r="AD8" s="132"/>
      <c r="AE8" s="132"/>
      <c r="AF8" s="132"/>
      <c r="AG8" s="132"/>
      <c r="AH8" s="69"/>
      <c r="AI8" s="69"/>
      <c r="AJ8" s="94"/>
      <c r="AK8" s="95"/>
    </row>
    <row r="9" spans="1:36" ht="17.25" customHeight="1">
      <c r="A9" s="346">
        <v>1</v>
      </c>
      <c r="B9" s="361" t="s">
        <v>350</v>
      </c>
      <c r="C9" s="29" t="s">
        <v>397</v>
      </c>
      <c r="D9" s="29">
        <f>SUM(E9:R9)</f>
        <v>25</v>
      </c>
      <c r="E9" s="29">
        <v>1</v>
      </c>
      <c r="F9" s="138">
        <v>8</v>
      </c>
      <c r="G9" s="139">
        <v>1</v>
      </c>
      <c r="H9" s="138">
        <v>2</v>
      </c>
      <c r="I9" s="138">
        <v>1</v>
      </c>
      <c r="J9" s="138">
        <v>2</v>
      </c>
      <c r="K9" s="139">
        <v>2</v>
      </c>
      <c r="L9" s="139">
        <v>1</v>
      </c>
      <c r="M9" s="139">
        <v>2</v>
      </c>
      <c r="N9" s="139"/>
      <c r="O9" s="139"/>
      <c r="P9" s="139"/>
      <c r="Q9" s="139">
        <v>2</v>
      </c>
      <c r="R9" s="139">
        <v>3</v>
      </c>
      <c r="S9" s="68"/>
      <c r="T9" s="52"/>
      <c r="X9" s="92"/>
      <c r="Y9" s="92"/>
      <c r="Z9" s="92"/>
      <c r="AA9" s="92"/>
      <c r="AB9" s="92"/>
      <c r="AC9" s="92"/>
      <c r="AD9" s="92"/>
      <c r="AE9" s="92"/>
      <c r="AF9" s="92"/>
      <c r="AG9" s="69"/>
      <c r="AH9" s="69"/>
      <c r="AI9" s="94"/>
      <c r="AJ9" s="95"/>
    </row>
    <row r="10" spans="1:36" ht="17.25" customHeight="1">
      <c r="A10" s="348"/>
      <c r="B10" s="361"/>
      <c r="C10" s="140" t="s">
        <v>398</v>
      </c>
      <c r="D10" s="29">
        <f aca="true" t="shared" si="0" ref="D10:D28">SUM(E10:R10)</f>
        <v>26</v>
      </c>
      <c r="E10" s="29"/>
      <c r="F10" s="141">
        <v>8</v>
      </c>
      <c r="G10" s="141"/>
      <c r="H10" s="138">
        <v>3</v>
      </c>
      <c r="I10" s="138"/>
      <c r="J10" s="138">
        <v>2</v>
      </c>
      <c r="K10" s="139">
        <v>3</v>
      </c>
      <c r="L10" s="139"/>
      <c r="M10" s="139">
        <v>4</v>
      </c>
      <c r="N10" s="139"/>
      <c r="O10" s="139">
        <v>3</v>
      </c>
      <c r="P10" s="139"/>
      <c r="Q10" s="139"/>
      <c r="R10" s="139">
        <v>3</v>
      </c>
      <c r="S10" s="68"/>
      <c r="T10" s="52"/>
      <c r="X10" s="92"/>
      <c r="Y10" s="92"/>
      <c r="Z10" s="92"/>
      <c r="AA10" s="92"/>
      <c r="AB10" s="92"/>
      <c r="AC10" s="92"/>
      <c r="AD10" s="92"/>
      <c r="AE10" s="92"/>
      <c r="AF10" s="92"/>
      <c r="AG10" s="69"/>
      <c r="AH10" s="69"/>
      <c r="AI10" s="94"/>
      <c r="AJ10" s="95"/>
    </row>
    <row r="11" spans="1:36" ht="17.25" customHeight="1">
      <c r="A11" s="347"/>
      <c r="B11" s="362"/>
      <c r="C11" s="140" t="s">
        <v>399</v>
      </c>
      <c r="D11" s="29">
        <f t="shared" si="0"/>
        <v>27</v>
      </c>
      <c r="E11" s="29"/>
      <c r="F11" s="141">
        <v>8</v>
      </c>
      <c r="G11" s="141"/>
      <c r="H11" s="141">
        <v>3</v>
      </c>
      <c r="I11" s="141"/>
      <c r="J11" s="142">
        <v>2</v>
      </c>
      <c r="K11" s="141">
        <v>3</v>
      </c>
      <c r="L11" s="141"/>
      <c r="M11" s="141">
        <v>4</v>
      </c>
      <c r="N11" s="141"/>
      <c r="O11" s="141">
        <v>3</v>
      </c>
      <c r="P11" s="141"/>
      <c r="Q11" s="141"/>
      <c r="R11" s="141">
        <v>4</v>
      </c>
      <c r="S11" s="68"/>
      <c r="T11" s="52"/>
      <c r="X11" s="92"/>
      <c r="Y11" s="92"/>
      <c r="Z11" s="92"/>
      <c r="AA11" s="92"/>
      <c r="AB11" s="92"/>
      <c r="AC11" s="92"/>
      <c r="AD11" s="92"/>
      <c r="AE11" s="92"/>
      <c r="AF11" s="92"/>
      <c r="AG11" s="69"/>
      <c r="AH11" s="69"/>
      <c r="AI11" s="94"/>
      <c r="AJ11" s="95"/>
    </row>
    <row r="12" spans="1:36" ht="17.25" customHeight="1">
      <c r="A12" s="137">
        <v>2</v>
      </c>
      <c r="B12" s="128" t="s">
        <v>352</v>
      </c>
      <c r="C12" s="140" t="s">
        <v>400</v>
      </c>
      <c r="D12" s="29">
        <f t="shared" si="0"/>
        <v>28</v>
      </c>
      <c r="E12" s="29"/>
      <c r="F12" s="108">
        <v>11</v>
      </c>
      <c r="G12" s="108"/>
      <c r="H12" s="108">
        <v>2</v>
      </c>
      <c r="I12" s="108">
        <v>1</v>
      </c>
      <c r="J12" s="144"/>
      <c r="K12" s="108">
        <v>2</v>
      </c>
      <c r="L12" s="108"/>
      <c r="M12" s="108">
        <v>3</v>
      </c>
      <c r="N12" s="108"/>
      <c r="O12" s="108"/>
      <c r="P12" s="108">
        <v>2</v>
      </c>
      <c r="Q12" s="108">
        <v>2</v>
      </c>
      <c r="R12" s="108">
        <v>5</v>
      </c>
      <c r="S12" s="68"/>
      <c r="T12" s="52"/>
      <c r="X12" s="92"/>
      <c r="Y12" s="92"/>
      <c r="Z12" s="92"/>
      <c r="AA12" s="92"/>
      <c r="AB12" s="92"/>
      <c r="AC12" s="92"/>
      <c r="AD12" s="92"/>
      <c r="AE12" s="92"/>
      <c r="AF12" s="92"/>
      <c r="AG12" s="69"/>
      <c r="AH12" s="69"/>
      <c r="AI12" s="94"/>
      <c r="AJ12" s="95"/>
    </row>
    <row r="13" spans="1:36" ht="17.25" customHeight="1">
      <c r="A13" s="346">
        <v>3</v>
      </c>
      <c r="B13" s="328" t="s">
        <v>377</v>
      </c>
      <c r="C13" s="140" t="s">
        <v>401</v>
      </c>
      <c r="D13" s="29">
        <f t="shared" si="0"/>
        <v>27</v>
      </c>
      <c r="E13" s="29">
        <v>1</v>
      </c>
      <c r="F13" s="108">
        <v>7</v>
      </c>
      <c r="G13" s="108">
        <v>1</v>
      </c>
      <c r="H13" s="108">
        <v>1</v>
      </c>
      <c r="I13" s="108">
        <v>1</v>
      </c>
      <c r="J13" s="144">
        <v>2</v>
      </c>
      <c r="K13" s="144">
        <v>3</v>
      </c>
      <c r="L13" s="144"/>
      <c r="M13" s="144">
        <v>2</v>
      </c>
      <c r="N13" s="108"/>
      <c r="O13" s="108">
        <v>2</v>
      </c>
      <c r="P13" s="108"/>
      <c r="Q13" s="108"/>
      <c r="R13" s="108">
        <v>7</v>
      </c>
      <c r="S13" s="68"/>
      <c r="T13" s="52"/>
      <c r="X13" s="92"/>
      <c r="Y13" s="92"/>
      <c r="Z13" s="92"/>
      <c r="AA13" s="92"/>
      <c r="AB13" s="92"/>
      <c r="AC13" s="92"/>
      <c r="AD13" s="92"/>
      <c r="AE13" s="92"/>
      <c r="AF13" s="92"/>
      <c r="AG13" s="69"/>
      <c r="AH13" s="69"/>
      <c r="AI13" s="94"/>
      <c r="AJ13" s="95"/>
    </row>
    <row r="14" spans="1:36" ht="17.25" customHeight="1">
      <c r="A14" s="348"/>
      <c r="B14" s="363"/>
      <c r="C14" s="140" t="s">
        <v>402</v>
      </c>
      <c r="D14" s="29">
        <f t="shared" si="0"/>
        <v>29</v>
      </c>
      <c r="E14" s="29"/>
      <c r="F14" s="108">
        <v>7</v>
      </c>
      <c r="G14" s="108">
        <v>2</v>
      </c>
      <c r="H14" s="108">
        <v>1</v>
      </c>
      <c r="I14" s="108">
        <v>1</v>
      </c>
      <c r="J14" s="144">
        <v>2</v>
      </c>
      <c r="K14" s="108">
        <v>4</v>
      </c>
      <c r="L14" s="108"/>
      <c r="M14" s="108">
        <v>2</v>
      </c>
      <c r="N14" s="108"/>
      <c r="O14" s="108">
        <v>3</v>
      </c>
      <c r="P14" s="108"/>
      <c r="Q14" s="108"/>
      <c r="R14" s="108">
        <v>7</v>
      </c>
      <c r="S14" s="68"/>
      <c r="T14" s="52"/>
      <c r="X14" s="92"/>
      <c r="Y14" s="92"/>
      <c r="Z14" s="92"/>
      <c r="AA14" s="92"/>
      <c r="AB14" s="92"/>
      <c r="AC14" s="92"/>
      <c r="AD14" s="92"/>
      <c r="AE14" s="92"/>
      <c r="AF14" s="92"/>
      <c r="AG14" s="69"/>
      <c r="AH14" s="69"/>
      <c r="AI14" s="94"/>
      <c r="AJ14" s="95"/>
    </row>
    <row r="15" spans="1:36" ht="17.25" customHeight="1">
      <c r="A15" s="348"/>
      <c r="B15" s="363"/>
      <c r="C15" s="140" t="s">
        <v>403</v>
      </c>
      <c r="D15" s="29">
        <f t="shared" si="0"/>
        <v>30</v>
      </c>
      <c r="E15" s="29"/>
      <c r="F15" s="108">
        <v>7</v>
      </c>
      <c r="G15" s="108">
        <v>2</v>
      </c>
      <c r="H15" s="108">
        <v>1</v>
      </c>
      <c r="I15" s="108">
        <v>1</v>
      </c>
      <c r="J15" s="144">
        <v>3</v>
      </c>
      <c r="K15" s="108">
        <v>4</v>
      </c>
      <c r="L15" s="108"/>
      <c r="M15" s="108">
        <v>1</v>
      </c>
      <c r="N15" s="108"/>
      <c r="O15" s="108">
        <v>3</v>
      </c>
      <c r="P15" s="108">
        <v>1</v>
      </c>
      <c r="Q15" s="108"/>
      <c r="R15" s="108">
        <v>7</v>
      </c>
      <c r="S15" s="68"/>
      <c r="T15" s="52"/>
      <c r="X15" s="92"/>
      <c r="Y15" s="92"/>
      <c r="Z15" s="92"/>
      <c r="AA15" s="92"/>
      <c r="AB15" s="92"/>
      <c r="AC15" s="92"/>
      <c r="AD15" s="92"/>
      <c r="AE15" s="92"/>
      <c r="AF15" s="92"/>
      <c r="AG15" s="69"/>
      <c r="AH15" s="69"/>
      <c r="AI15" s="94"/>
      <c r="AJ15" s="95"/>
    </row>
    <row r="16" spans="1:36" ht="17.25" customHeight="1">
      <c r="A16" s="348"/>
      <c r="B16" s="363"/>
      <c r="C16" s="140" t="s">
        <v>404</v>
      </c>
      <c r="D16" s="29">
        <f t="shared" si="0"/>
        <v>30</v>
      </c>
      <c r="E16" s="29"/>
      <c r="F16" s="108">
        <v>7</v>
      </c>
      <c r="G16" s="108">
        <v>2</v>
      </c>
      <c r="H16" s="108">
        <v>1</v>
      </c>
      <c r="I16" s="108">
        <v>1</v>
      </c>
      <c r="J16" s="144">
        <v>3</v>
      </c>
      <c r="K16" s="108">
        <v>4</v>
      </c>
      <c r="L16" s="108"/>
      <c r="M16" s="108">
        <v>1</v>
      </c>
      <c r="N16" s="108"/>
      <c r="O16" s="108">
        <v>3</v>
      </c>
      <c r="P16" s="108">
        <v>1</v>
      </c>
      <c r="Q16" s="108"/>
      <c r="R16" s="108">
        <v>7</v>
      </c>
      <c r="S16" s="68"/>
      <c r="T16" s="52"/>
      <c r="X16" s="92"/>
      <c r="Y16" s="92"/>
      <c r="Z16" s="92"/>
      <c r="AA16" s="92"/>
      <c r="AB16" s="92"/>
      <c r="AC16" s="92"/>
      <c r="AD16" s="92"/>
      <c r="AE16" s="92"/>
      <c r="AF16" s="92"/>
      <c r="AG16" s="69"/>
      <c r="AH16" s="69"/>
      <c r="AI16" s="94"/>
      <c r="AJ16" s="95"/>
    </row>
    <row r="17" spans="1:36" ht="17.25" customHeight="1">
      <c r="A17" s="348"/>
      <c r="B17" s="363"/>
      <c r="C17" s="140" t="s">
        <v>405</v>
      </c>
      <c r="D17" s="29">
        <f t="shared" si="0"/>
        <v>29</v>
      </c>
      <c r="E17" s="29"/>
      <c r="F17" s="108">
        <v>7</v>
      </c>
      <c r="G17" s="108">
        <v>2</v>
      </c>
      <c r="H17" s="108">
        <v>1</v>
      </c>
      <c r="I17" s="108">
        <v>1</v>
      </c>
      <c r="J17" s="144">
        <v>2</v>
      </c>
      <c r="K17" s="108">
        <v>4</v>
      </c>
      <c r="L17" s="108"/>
      <c r="M17" s="108">
        <v>1</v>
      </c>
      <c r="N17" s="108"/>
      <c r="O17" s="108">
        <v>3</v>
      </c>
      <c r="P17" s="108"/>
      <c r="Q17" s="108">
        <v>1</v>
      </c>
      <c r="R17" s="108">
        <v>7</v>
      </c>
      <c r="S17" s="68"/>
      <c r="T17" s="52"/>
      <c r="X17" s="92"/>
      <c r="Y17" s="92"/>
      <c r="Z17" s="92"/>
      <c r="AA17" s="92"/>
      <c r="AB17" s="92"/>
      <c r="AC17" s="92"/>
      <c r="AD17" s="92"/>
      <c r="AE17" s="92"/>
      <c r="AF17" s="92"/>
      <c r="AG17" s="69"/>
      <c r="AH17" s="69"/>
      <c r="AI17" s="94"/>
      <c r="AJ17" s="95"/>
    </row>
    <row r="18" spans="1:36" ht="17.25" customHeight="1">
      <c r="A18" s="348"/>
      <c r="B18" s="363"/>
      <c r="C18" s="140" t="s">
        <v>406</v>
      </c>
      <c r="D18" s="29">
        <f t="shared" si="0"/>
        <v>29</v>
      </c>
      <c r="E18" s="29"/>
      <c r="F18" s="108">
        <v>7</v>
      </c>
      <c r="G18" s="108">
        <v>2</v>
      </c>
      <c r="H18" s="108">
        <v>1</v>
      </c>
      <c r="I18" s="108">
        <v>1</v>
      </c>
      <c r="J18" s="144">
        <v>2</v>
      </c>
      <c r="K18" s="108">
        <v>4</v>
      </c>
      <c r="L18" s="108"/>
      <c r="M18" s="108">
        <v>1</v>
      </c>
      <c r="N18" s="108"/>
      <c r="O18" s="108">
        <v>3</v>
      </c>
      <c r="P18" s="108"/>
      <c r="Q18" s="108">
        <v>1</v>
      </c>
      <c r="R18" s="108">
        <v>7</v>
      </c>
      <c r="S18" s="68"/>
      <c r="T18" s="52"/>
      <c r="X18" s="92"/>
      <c r="Y18" s="92"/>
      <c r="Z18" s="92"/>
      <c r="AA18" s="92"/>
      <c r="AB18" s="92"/>
      <c r="AC18" s="92"/>
      <c r="AD18" s="92"/>
      <c r="AE18" s="92"/>
      <c r="AF18" s="92"/>
      <c r="AG18" s="69"/>
      <c r="AH18" s="69"/>
      <c r="AI18" s="94"/>
      <c r="AJ18" s="95"/>
    </row>
    <row r="19" spans="1:36" ht="17.25" customHeight="1">
      <c r="A19" s="347"/>
      <c r="B19" s="363"/>
      <c r="C19" s="140" t="s">
        <v>407</v>
      </c>
      <c r="D19" s="29">
        <f t="shared" si="0"/>
        <v>29</v>
      </c>
      <c r="E19" s="29"/>
      <c r="F19" s="108">
        <v>7</v>
      </c>
      <c r="G19" s="108">
        <v>2</v>
      </c>
      <c r="H19" s="108">
        <v>1</v>
      </c>
      <c r="I19" s="108">
        <v>1</v>
      </c>
      <c r="J19" s="144">
        <v>2</v>
      </c>
      <c r="K19" s="108">
        <v>4</v>
      </c>
      <c r="L19" s="108"/>
      <c r="M19" s="108">
        <v>1</v>
      </c>
      <c r="N19" s="108"/>
      <c r="O19" s="108">
        <v>3</v>
      </c>
      <c r="P19" s="108"/>
      <c r="Q19" s="108"/>
      <c r="R19" s="108">
        <v>8</v>
      </c>
      <c r="S19" s="68"/>
      <c r="T19" s="52"/>
      <c r="X19" s="92"/>
      <c r="Y19" s="92"/>
      <c r="Z19" s="92"/>
      <c r="AA19" s="92"/>
      <c r="AB19" s="92"/>
      <c r="AC19" s="92"/>
      <c r="AD19" s="92"/>
      <c r="AE19" s="92"/>
      <c r="AF19" s="92"/>
      <c r="AG19" s="69"/>
      <c r="AH19" s="69"/>
      <c r="AI19" s="94"/>
      <c r="AJ19" s="95"/>
    </row>
    <row r="20" spans="1:36" ht="17.25" customHeight="1">
      <c r="A20" s="346">
        <v>4</v>
      </c>
      <c r="B20" s="328" t="s">
        <v>378</v>
      </c>
      <c r="C20" s="108" t="s">
        <v>408</v>
      </c>
      <c r="D20" s="29">
        <f t="shared" si="0"/>
        <v>20</v>
      </c>
      <c r="E20" s="29"/>
      <c r="F20" s="108">
        <v>5</v>
      </c>
      <c r="G20" s="108"/>
      <c r="H20" s="108">
        <v>10</v>
      </c>
      <c r="I20" s="108"/>
      <c r="J20" s="144"/>
      <c r="K20" s="108"/>
      <c r="L20" s="108">
        <v>3</v>
      </c>
      <c r="M20" s="108"/>
      <c r="N20" s="108"/>
      <c r="O20" s="108"/>
      <c r="P20" s="108"/>
      <c r="Q20" s="108">
        <v>2</v>
      </c>
      <c r="R20" s="108"/>
      <c r="S20" s="68"/>
      <c r="T20" s="52"/>
      <c r="X20" s="92"/>
      <c r="Y20" s="92"/>
      <c r="Z20" s="92"/>
      <c r="AA20" s="92"/>
      <c r="AB20" s="92"/>
      <c r="AC20" s="92"/>
      <c r="AD20" s="92"/>
      <c r="AE20" s="92"/>
      <c r="AF20" s="92"/>
      <c r="AG20" s="69"/>
      <c r="AH20" s="69"/>
      <c r="AI20" s="94"/>
      <c r="AJ20" s="95"/>
    </row>
    <row r="21" spans="1:36" ht="17.25" customHeight="1">
      <c r="A21" s="348"/>
      <c r="B21" s="364"/>
      <c r="C21" s="108" t="s">
        <v>409</v>
      </c>
      <c r="D21" s="29">
        <f t="shared" si="0"/>
        <v>20</v>
      </c>
      <c r="E21" s="29"/>
      <c r="F21" s="108">
        <v>5</v>
      </c>
      <c r="G21" s="108">
        <v>1</v>
      </c>
      <c r="H21" s="108">
        <v>10</v>
      </c>
      <c r="I21" s="108"/>
      <c r="J21" s="144"/>
      <c r="K21" s="108"/>
      <c r="L21" s="108">
        <v>3</v>
      </c>
      <c r="M21" s="108"/>
      <c r="N21" s="108"/>
      <c r="O21" s="108"/>
      <c r="P21" s="108"/>
      <c r="Q21" s="108">
        <v>1</v>
      </c>
      <c r="R21" s="108"/>
      <c r="S21" s="68"/>
      <c r="T21" s="52"/>
      <c r="X21" s="92"/>
      <c r="Y21" s="92"/>
      <c r="Z21" s="92"/>
      <c r="AA21" s="92"/>
      <c r="AB21" s="92"/>
      <c r="AC21" s="92"/>
      <c r="AD21" s="92"/>
      <c r="AE21" s="92"/>
      <c r="AF21" s="92"/>
      <c r="AG21" s="69"/>
      <c r="AH21" s="69"/>
      <c r="AI21" s="94"/>
      <c r="AJ21" s="95"/>
    </row>
    <row r="22" spans="1:36" s="97" customFormat="1" ht="33" customHeight="1">
      <c r="A22" s="152">
        <v>5</v>
      </c>
      <c r="B22" s="128" t="s">
        <v>379</v>
      </c>
      <c r="C22" s="108" t="s">
        <v>410</v>
      </c>
      <c r="D22" s="29">
        <f t="shared" si="0"/>
        <v>28</v>
      </c>
      <c r="E22" s="29"/>
      <c r="F22" s="144">
        <v>17</v>
      </c>
      <c r="G22" s="144">
        <v>3</v>
      </c>
      <c r="H22" s="144">
        <v>8</v>
      </c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96"/>
      <c r="T22" s="100"/>
      <c r="X22" s="101"/>
      <c r="Y22" s="101"/>
      <c r="Z22" s="101"/>
      <c r="AA22" s="101"/>
      <c r="AB22" s="101"/>
      <c r="AC22" s="101"/>
      <c r="AD22" s="101"/>
      <c r="AE22" s="101"/>
      <c r="AF22" s="101"/>
      <c r="AG22" s="102"/>
      <c r="AH22" s="102"/>
      <c r="AI22" s="103"/>
      <c r="AJ22" s="104"/>
    </row>
    <row r="23" spans="1:36" s="97" customFormat="1" ht="32.25" customHeight="1">
      <c r="A23" s="152">
        <v>6</v>
      </c>
      <c r="B23" s="128" t="s">
        <v>353</v>
      </c>
      <c r="C23" s="108" t="s">
        <v>411</v>
      </c>
      <c r="D23" s="29">
        <f t="shared" si="0"/>
        <v>23</v>
      </c>
      <c r="E23" s="29"/>
      <c r="F23" s="144">
        <v>10</v>
      </c>
      <c r="G23" s="144"/>
      <c r="H23" s="144"/>
      <c r="I23" s="144"/>
      <c r="J23" s="144"/>
      <c r="K23" s="144">
        <v>13</v>
      </c>
      <c r="L23" s="144"/>
      <c r="M23" s="144"/>
      <c r="N23" s="144"/>
      <c r="O23" s="144"/>
      <c r="P23" s="144"/>
      <c r="Q23" s="144"/>
      <c r="R23" s="144"/>
      <c r="S23" s="96"/>
      <c r="T23" s="100"/>
      <c r="X23" s="101"/>
      <c r="Y23" s="101"/>
      <c r="Z23" s="101"/>
      <c r="AA23" s="101"/>
      <c r="AB23" s="101"/>
      <c r="AC23" s="101"/>
      <c r="AD23" s="101"/>
      <c r="AE23" s="101"/>
      <c r="AF23" s="101"/>
      <c r="AG23" s="102"/>
      <c r="AH23" s="102"/>
      <c r="AI23" s="103"/>
      <c r="AJ23" s="104"/>
    </row>
    <row r="24" spans="1:36" ht="17.25" customHeight="1">
      <c r="A24" s="346">
        <v>7</v>
      </c>
      <c r="B24" s="328" t="s">
        <v>354</v>
      </c>
      <c r="C24" s="108" t="s">
        <v>408</v>
      </c>
      <c r="D24" s="29">
        <f t="shared" si="0"/>
        <v>20</v>
      </c>
      <c r="E24" s="29"/>
      <c r="F24" s="108">
        <v>8</v>
      </c>
      <c r="G24" s="108"/>
      <c r="H24" s="108">
        <v>10</v>
      </c>
      <c r="I24" s="108"/>
      <c r="J24" s="144"/>
      <c r="K24" s="108"/>
      <c r="L24" s="108">
        <v>2</v>
      </c>
      <c r="M24" s="108"/>
      <c r="N24" s="108"/>
      <c r="O24" s="108"/>
      <c r="P24" s="108"/>
      <c r="Q24" s="108"/>
      <c r="R24" s="108"/>
      <c r="S24" s="68"/>
      <c r="T24" s="52"/>
      <c r="X24" s="92"/>
      <c r="Y24" s="92"/>
      <c r="Z24" s="92"/>
      <c r="AA24" s="92"/>
      <c r="AB24" s="92"/>
      <c r="AC24" s="92"/>
      <c r="AD24" s="92"/>
      <c r="AE24" s="92"/>
      <c r="AF24" s="92"/>
      <c r="AG24" s="69"/>
      <c r="AH24" s="69"/>
      <c r="AI24" s="94"/>
      <c r="AJ24" s="95"/>
    </row>
    <row r="25" spans="1:36" ht="17.25" customHeight="1">
      <c r="A25" s="347"/>
      <c r="B25" s="329"/>
      <c r="C25" s="108" t="s">
        <v>412</v>
      </c>
      <c r="D25" s="29">
        <f t="shared" si="0"/>
        <v>20</v>
      </c>
      <c r="E25" s="29"/>
      <c r="F25" s="108">
        <v>10</v>
      </c>
      <c r="G25" s="108"/>
      <c r="H25" s="108">
        <v>10</v>
      </c>
      <c r="I25" s="108"/>
      <c r="J25" s="144"/>
      <c r="K25" s="108"/>
      <c r="L25" s="108"/>
      <c r="M25" s="108"/>
      <c r="N25" s="108"/>
      <c r="O25" s="108"/>
      <c r="P25" s="108"/>
      <c r="Q25" s="108"/>
      <c r="R25" s="108"/>
      <c r="S25" s="68"/>
      <c r="T25" s="52"/>
      <c r="X25" s="92"/>
      <c r="Y25" s="92"/>
      <c r="Z25" s="92"/>
      <c r="AA25" s="92"/>
      <c r="AB25" s="92"/>
      <c r="AC25" s="92"/>
      <c r="AD25" s="92"/>
      <c r="AE25" s="92"/>
      <c r="AF25" s="92"/>
      <c r="AG25" s="69"/>
      <c r="AH25" s="69"/>
      <c r="AI25" s="94"/>
      <c r="AJ25" s="95"/>
    </row>
    <row r="26" spans="1:36" ht="17.25" customHeight="1">
      <c r="A26" s="346">
        <v>8</v>
      </c>
      <c r="B26" s="328" t="s">
        <v>355</v>
      </c>
      <c r="C26" s="108" t="s">
        <v>413</v>
      </c>
      <c r="D26" s="29">
        <f t="shared" si="0"/>
        <v>31</v>
      </c>
      <c r="E26" s="29"/>
      <c r="F26" s="108">
        <v>3</v>
      </c>
      <c r="G26" s="108">
        <v>3</v>
      </c>
      <c r="H26" s="108">
        <v>2</v>
      </c>
      <c r="I26" s="108"/>
      <c r="J26" s="144"/>
      <c r="K26" s="144">
        <v>2</v>
      </c>
      <c r="L26" s="144">
        <v>2</v>
      </c>
      <c r="M26" s="144">
        <v>5</v>
      </c>
      <c r="N26" s="108"/>
      <c r="O26" s="108"/>
      <c r="P26" s="108"/>
      <c r="Q26" s="108">
        <v>4</v>
      </c>
      <c r="R26" s="108">
        <v>10</v>
      </c>
      <c r="S26" s="68"/>
      <c r="T26" s="52"/>
      <c r="X26" s="92"/>
      <c r="Y26" s="92"/>
      <c r="Z26" s="92"/>
      <c r="AA26" s="92"/>
      <c r="AB26" s="92"/>
      <c r="AC26" s="92"/>
      <c r="AD26" s="92"/>
      <c r="AE26" s="92"/>
      <c r="AF26" s="92"/>
      <c r="AG26" s="69"/>
      <c r="AH26" s="69"/>
      <c r="AI26" s="94"/>
      <c r="AJ26" s="95"/>
    </row>
    <row r="27" spans="1:36" ht="17.25" customHeight="1">
      <c r="A27" s="348"/>
      <c r="B27" s="364"/>
      <c r="C27" s="108" t="s">
        <v>414</v>
      </c>
      <c r="D27" s="29">
        <f t="shared" si="0"/>
        <v>31</v>
      </c>
      <c r="E27" s="29"/>
      <c r="F27" s="108">
        <v>2</v>
      </c>
      <c r="G27" s="108">
        <v>2</v>
      </c>
      <c r="H27" s="108">
        <v>3</v>
      </c>
      <c r="I27" s="108"/>
      <c r="J27" s="144"/>
      <c r="K27" s="144">
        <v>1</v>
      </c>
      <c r="L27" s="108"/>
      <c r="M27" s="108">
        <v>5</v>
      </c>
      <c r="N27" s="108"/>
      <c r="O27" s="108"/>
      <c r="P27" s="108"/>
      <c r="Q27" s="108"/>
      <c r="R27" s="108">
        <v>18</v>
      </c>
      <c r="S27" s="68"/>
      <c r="T27" s="52"/>
      <c r="X27" s="92"/>
      <c r="Y27" s="92"/>
      <c r="Z27" s="92"/>
      <c r="AA27" s="92"/>
      <c r="AB27" s="92"/>
      <c r="AC27" s="92"/>
      <c r="AD27" s="92"/>
      <c r="AE27" s="92"/>
      <c r="AF27" s="92"/>
      <c r="AG27" s="69"/>
      <c r="AH27" s="69"/>
      <c r="AI27" s="94"/>
      <c r="AJ27" s="95"/>
    </row>
    <row r="28" spans="1:36" ht="17.25" customHeight="1">
      <c r="A28" s="347"/>
      <c r="B28" s="329"/>
      <c r="C28" s="108" t="s">
        <v>415</v>
      </c>
      <c r="D28" s="29">
        <f t="shared" si="0"/>
        <v>31</v>
      </c>
      <c r="E28" s="29"/>
      <c r="F28" s="108">
        <v>2</v>
      </c>
      <c r="G28" s="108">
        <v>2</v>
      </c>
      <c r="H28" s="108">
        <v>3</v>
      </c>
      <c r="I28" s="108"/>
      <c r="J28" s="144"/>
      <c r="K28" s="144">
        <v>1</v>
      </c>
      <c r="L28" s="108"/>
      <c r="M28" s="108">
        <v>1</v>
      </c>
      <c r="N28" s="108"/>
      <c r="O28" s="108"/>
      <c r="P28" s="108"/>
      <c r="Q28" s="108"/>
      <c r="R28" s="108">
        <v>22</v>
      </c>
      <c r="S28" s="68"/>
      <c r="T28" s="52"/>
      <c r="X28" s="92"/>
      <c r="Y28" s="92"/>
      <c r="Z28" s="92"/>
      <c r="AA28" s="92"/>
      <c r="AB28" s="92"/>
      <c r="AC28" s="92"/>
      <c r="AD28" s="92"/>
      <c r="AE28" s="92"/>
      <c r="AF28" s="92"/>
      <c r="AG28" s="69"/>
      <c r="AH28" s="69"/>
      <c r="AI28" s="94"/>
      <c r="AJ28" s="95"/>
    </row>
    <row r="29" spans="1:18" s="52" customFormat="1" ht="15.75">
      <c r="A29" s="137"/>
      <c r="B29" s="145" t="s">
        <v>209</v>
      </c>
      <c r="C29" s="29"/>
      <c r="D29" s="127">
        <f aca="true" t="shared" si="1" ref="D29:R29">SUM(D9:D28)</f>
        <v>533</v>
      </c>
      <c r="E29" s="127">
        <f>SUM(E9:E28)</f>
        <v>2</v>
      </c>
      <c r="F29" s="127">
        <f t="shared" si="1"/>
        <v>146</v>
      </c>
      <c r="G29" s="127">
        <f t="shared" si="1"/>
        <v>25</v>
      </c>
      <c r="H29" s="127">
        <f t="shared" si="1"/>
        <v>73</v>
      </c>
      <c r="I29" s="127">
        <f t="shared" si="1"/>
        <v>9</v>
      </c>
      <c r="J29" s="127">
        <f t="shared" si="1"/>
        <v>22</v>
      </c>
      <c r="K29" s="127">
        <f t="shared" si="1"/>
        <v>54</v>
      </c>
      <c r="L29" s="127">
        <f t="shared" si="1"/>
        <v>11</v>
      </c>
      <c r="M29" s="127">
        <f t="shared" si="1"/>
        <v>33</v>
      </c>
      <c r="N29" s="127">
        <f t="shared" si="1"/>
        <v>0</v>
      </c>
      <c r="O29" s="127">
        <f t="shared" si="1"/>
        <v>26</v>
      </c>
      <c r="P29" s="127">
        <f t="shared" si="1"/>
        <v>4</v>
      </c>
      <c r="Q29" s="127">
        <f t="shared" si="1"/>
        <v>13</v>
      </c>
      <c r="R29" s="127">
        <f t="shared" si="1"/>
        <v>115</v>
      </c>
    </row>
    <row r="30" spans="1:18" s="52" customFormat="1" ht="27" customHeight="1">
      <c r="A30" s="352" t="s">
        <v>327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53"/>
    </row>
    <row r="31" spans="1:18" s="52" customFormat="1" ht="45" customHeight="1">
      <c r="A31" s="98">
        <v>9</v>
      </c>
      <c r="B31" s="128" t="s">
        <v>371</v>
      </c>
      <c r="C31" s="113" t="s">
        <v>426</v>
      </c>
      <c r="D31" s="113">
        <f>SUM(E31:R31)</f>
        <v>22</v>
      </c>
      <c r="E31" s="113">
        <v>2</v>
      </c>
      <c r="F31" s="113">
        <v>2</v>
      </c>
      <c r="G31" s="113">
        <v>3</v>
      </c>
      <c r="H31" s="113">
        <v>4</v>
      </c>
      <c r="I31" s="113">
        <v>2</v>
      </c>
      <c r="J31" s="113">
        <v>2</v>
      </c>
      <c r="K31" s="113">
        <v>3</v>
      </c>
      <c r="L31" s="113">
        <v>4</v>
      </c>
      <c r="M31" s="113"/>
      <c r="N31" s="113"/>
      <c r="O31" s="113"/>
      <c r="P31" s="113"/>
      <c r="Q31" s="113"/>
      <c r="R31" s="113"/>
    </row>
    <row r="32" spans="1:18" s="52" customFormat="1" ht="18.75" customHeight="1">
      <c r="A32" s="137"/>
      <c r="B32" s="146" t="s">
        <v>209</v>
      </c>
      <c r="C32" s="29"/>
      <c r="D32" s="126">
        <f>SUM(D31)</f>
        <v>22</v>
      </c>
      <c r="E32" s="126">
        <f>SUM(E31)</f>
        <v>2</v>
      </c>
      <c r="F32" s="126">
        <f aca="true" t="shared" si="2" ref="F32:R32">SUM(F31)</f>
        <v>2</v>
      </c>
      <c r="G32" s="126">
        <f t="shared" si="2"/>
        <v>3</v>
      </c>
      <c r="H32" s="126">
        <f t="shared" si="2"/>
        <v>4</v>
      </c>
      <c r="I32" s="126">
        <f t="shared" si="2"/>
        <v>2</v>
      </c>
      <c r="J32" s="126">
        <f t="shared" si="2"/>
        <v>2</v>
      </c>
      <c r="K32" s="126">
        <f t="shared" si="2"/>
        <v>3</v>
      </c>
      <c r="L32" s="126">
        <f t="shared" si="2"/>
        <v>4</v>
      </c>
      <c r="M32" s="126">
        <f t="shared" si="2"/>
        <v>0</v>
      </c>
      <c r="N32" s="126">
        <f t="shared" si="2"/>
        <v>0</v>
      </c>
      <c r="O32" s="126">
        <f t="shared" si="2"/>
        <v>0</v>
      </c>
      <c r="P32" s="126">
        <f t="shared" si="2"/>
        <v>0</v>
      </c>
      <c r="Q32" s="126">
        <f t="shared" si="2"/>
        <v>0</v>
      </c>
      <c r="R32" s="126">
        <f t="shared" si="2"/>
        <v>0</v>
      </c>
    </row>
    <row r="33" spans="1:18" ht="36" customHeight="1">
      <c r="A33" s="352" t="s">
        <v>328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53"/>
    </row>
    <row r="34" spans="1:18" ht="17.25" customHeight="1">
      <c r="A34" s="346">
        <v>10</v>
      </c>
      <c r="B34" s="354" t="s">
        <v>349</v>
      </c>
      <c r="C34" s="129" t="s">
        <v>356</v>
      </c>
      <c r="D34" s="37">
        <f>SUM(E34:R34)</f>
        <v>25</v>
      </c>
      <c r="E34" s="37"/>
      <c r="F34" s="37">
        <v>25</v>
      </c>
      <c r="G34" s="37"/>
      <c r="H34" s="37"/>
      <c r="I34" s="37"/>
      <c r="J34" s="99"/>
      <c r="K34" s="37"/>
      <c r="L34" s="37"/>
      <c r="M34" s="37"/>
      <c r="N34" s="37"/>
      <c r="O34" s="37"/>
      <c r="P34" s="37"/>
      <c r="Q34" s="37"/>
      <c r="R34" s="37"/>
    </row>
    <row r="35" spans="1:18" ht="17.25" customHeight="1">
      <c r="A35" s="348"/>
      <c r="B35" s="355"/>
      <c r="C35" s="29" t="s">
        <v>380</v>
      </c>
      <c r="D35" s="37">
        <f aca="true" t="shared" si="3" ref="D35:D40">SUM(E35:R35)</f>
        <v>27</v>
      </c>
      <c r="E35" s="37"/>
      <c r="F35" s="37">
        <v>25</v>
      </c>
      <c r="G35" s="37">
        <v>2</v>
      </c>
      <c r="H35" s="37"/>
      <c r="I35" s="37"/>
      <c r="J35" s="99"/>
      <c r="K35" s="37"/>
      <c r="L35" s="37"/>
      <c r="M35" s="37"/>
      <c r="N35" s="37"/>
      <c r="O35" s="37"/>
      <c r="P35" s="37"/>
      <c r="Q35" s="37"/>
      <c r="R35" s="37"/>
    </row>
    <row r="36" spans="1:18" ht="17.25" customHeight="1">
      <c r="A36" s="347"/>
      <c r="B36" s="356"/>
      <c r="C36" s="29" t="s">
        <v>357</v>
      </c>
      <c r="D36" s="37">
        <f t="shared" si="3"/>
        <v>25</v>
      </c>
      <c r="E36" s="37"/>
      <c r="F36" s="99">
        <v>25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ht="17.25" customHeight="1">
      <c r="A37" s="346">
        <v>11</v>
      </c>
      <c r="B37" s="335" t="s">
        <v>358</v>
      </c>
      <c r="C37" s="29" t="s">
        <v>441</v>
      </c>
      <c r="D37" s="37">
        <f t="shared" si="3"/>
        <v>28</v>
      </c>
      <c r="E37" s="37"/>
      <c r="F37" s="37">
        <v>28</v>
      </c>
      <c r="G37" s="37"/>
      <c r="H37" s="37"/>
      <c r="I37" s="37"/>
      <c r="J37" s="109"/>
      <c r="K37" s="37"/>
      <c r="L37" s="37"/>
      <c r="M37" s="37"/>
      <c r="N37" s="37"/>
      <c r="O37" s="37"/>
      <c r="P37" s="37"/>
      <c r="Q37" s="37"/>
      <c r="R37" s="37"/>
    </row>
    <row r="38" spans="1:18" ht="17.25" customHeight="1">
      <c r="A38" s="347"/>
      <c r="B38" s="331"/>
      <c r="C38" s="29" t="s">
        <v>442</v>
      </c>
      <c r="D38" s="37">
        <f t="shared" si="3"/>
        <v>27</v>
      </c>
      <c r="E38" s="37"/>
      <c r="F38" s="99">
        <v>27</v>
      </c>
      <c r="G38" s="150"/>
      <c r="H38" s="150"/>
      <c r="I38" s="150"/>
      <c r="J38" s="151"/>
      <c r="K38" s="150"/>
      <c r="L38" s="150"/>
      <c r="M38" s="150"/>
      <c r="N38" s="150"/>
      <c r="O38" s="150"/>
      <c r="P38" s="150"/>
      <c r="Q38" s="150"/>
      <c r="R38" s="150"/>
    </row>
    <row r="39" spans="1:18" ht="30" customHeight="1">
      <c r="A39" s="346">
        <v>12</v>
      </c>
      <c r="B39" s="328" t="s">
        <v>359</v>
      </c>
      <c r="C39" s="29" t="s">
        <v>443</v>
      </c>
      <c r="D39" s="37">
        <f t="shared" si="3"/>
        <v>23</v>
      </c>
      <c r="E39" s="37"/>
      <c r="F39" s="99"/>
      <c r="G39" s="150"/>
      <c r="H39" s="150"/>
      <c r="I39" s="150"/>
      <c r="J39" s="151"/>
      <c r="K39" s="150"/>
      <c r="L39" s="150"/>
      <c r="M39" s="150"/>
      <c r="N39" s="150">
        <v>23</v>
      </c>
      <c r="O39" s="150"/>
      <c r="P39" s="150"/>
      <c r="Q39" s="150"/>
      <c r="R39" s="150"/>
    </row>
    <row r="40" spans="1:18" ht="30" customHeight="1">
      <c r="A40" s="347"/>
      <c r="B40" s="329"/>
      <c r="C40" s="29" t="s">
        <v>444</v>
      </c>
      <c r="D40" s="37">
        <f t="shared" si="3"/>
        <v>22</v>
      </c>
      <c r="E40" s="37"/>
      <c r="F40" s="150"/>
      <c r="G40" s="150"/>
      <c r="H40" s="150"/>
      <c r="I40" s="150"/>
      <c r="J40" s="151"/>
      <c r="K40" s="150"/>
      <c r="L40" s="150"/>
      <c r="M40" s="150"/>
      <c r="N40" s="99">
        <v>22</v>
      </c>
      <c r="O40" s="150"/>
      <c r="P40" s="150"/>
      <c r="Q40" s="150"/>
      <c r="R40" s="150"/>
    </row>
    <row r="41" spans="1:18" ht="19.5" customHeight="1">
      <c r="A41" s="137"/>
      <c r="B41" s="145" t="s">
        <v>209</v>
      </c>
      <c r="C41" s="29"/>
      <c r="D41" s="147">
        <f>SUM(D34:D40)</f>
        <v>177</v>
      </c>
      <c r="E41" s="147"/>
      <c r="F41" s="147">
        <f aca="true" t="shared" si="4" ref="F41:R41">SUM(F34:F40)</f>
        <v>130</v>
      </c>
      <c r="G41" s="147">
        <f t="shared" si="4"/>
        <v>2</v>
      </c>
      <c r="H41" s="147">
        <f t="shared" si="4"/>
        <v>0</v>
      </c>
      <c r="I41" s="147">
        <f t="shared" si="4"/>
        <v>0</v>
      </c>
      <c r="J41" s="147">
        <f t="shared" si="4"/>
        <v>0</v>
      </c>
      <c r="K41" s="147">
        <f t="shared" si="4"/>
        <v>0</v>
      </c>
      <c r="L41" s="147">
        <f t="shared" si="4"/>
        <v>0</v>
      </c>
      <c r="M41" s="147">
        <f t="shared" si="4"/>
        <v>0</v>
      </c>
      <c r="N41" s="147">
        <f t="shared" si="4"/>
        <v>45</v>
      </c>
      <c r="O41" s="147">
        <f t="shared" si="4"/>
        <v>0</v>
      </c>
      <c r="P41" s="147">
        <f t="shared" si="4"/>
        <v>0</v>
      </c>
      <c r="Q41" s="147">
        <f t="shared" si="4"/>
        <v>0</v>
      </c>
      <c r="R41" s="147">
        <f t="shared" si="4"/>
        <v>0</v>
      </c>
    </row>
    <row r="42" spans="1:18" ht="18" customHeight="1">
      <c r="A42" s="352" t="s">
        <v>329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53"/>
    </row>
    <row r="43" spans="1:18" ht="27" customHeight="1">
      <c r="A43" s="332">
        <v>13</v>
      </c>
      <c r="B43" s="330" t="s">
        <v>372</v>
      </c>
      <c r="C43" s="153" t="s">
        <v>425</v>
      </c>
      <c r="D43" s="98">
        <f>SUM(E43:R43)</f>
        <v>29</v>
      </c>
      <c r="E43" s="98"/>
      <c r="F43" s="98">
        <v>24</v>
      </c>
      <c r="G43" s="105"/>
      <c r="H43" s="105">
        <v>2</v>
      </c>
      <c r="I43" s="105"/>
      <c r="J43" s="105"/>
      <c r="K43" s="105"/>
      <c r="L43" s="105"/>
      <c r="M43" s="105">
        <v>2</v>
      </c>
      <c r="N43" s="105"/>
      <c r="O43" s="105"/>
      <c r="P43" s="105">
        <v>1</v>
      </c>
      <c r="Q43" s="105"/>
      <c r="R43" s="105"/>
    </row>
    <row r="44" spans="1:18" ht="29.25" customHeight="1">
      <c r="A44" s="334"/>
      <c r="B44" s="331"/>
      <c r="C44" s="153" t="s">
        <v>427</v>
      </c>
      <c r="D44" s="98">
        <f aca="true" t="shared" si="5" ref="D44:D57">SUM(E44:R44)</f>
        <v>30</v>
      </c>
      <c r="E44" s="98"/>
      <c r="F44" s="98">
        <v>25</v>
      </c>
      <c r="G44" s="105"/>
      <c r="H44" s="105"/>
      <c r="I44" s="105"/>
      <c r="J44" s="105"/>
      <c r="K44" s="105"/>
      <c r="L44" s="105"/>
      <c r="M44" s="105"/>
      <c r="N44" s="105">
        <v>5</v>
      </c>
      <c r="O44" s="105"/>
      <c r="P44" s="105"/>
      <c r="Q44" s="105"/>
      <c r="R44" s="105"/>
    </row>
    <row r="45" spans="1:18" ht="17.25" customHeight="1">
      <c r="A45" s="332">
        <v>14</v>
      </c>
      <c r="B45" s="330" t="s">
        <v>360</v>
      </c>
      <c r="C45" s="153" t="s">
        <v>428</v>
      </c>
      <c r="D45" s="98">
        <f t="shared" si="5"/>
        <v>24</v>
      </c>
      <c r="E45" s="98">
        <v>2</v>
      </c>
      <c r="F45" s="98">
        <v>5</v>
      </c>
      <c r="G45" s="105">
        <v>3</v>
      </c>
      <c r="H45" s="105">
        <v>1</v>
      </c>
      <c r="I45" s="105">
        <v>3</v>
      </c>
      <c r="J45" s="105"/>
      <c r="K45" s="105">
        <v>5</v>
      </c>
      <c r="L45" s="105">
        <v>1</v>
      </c>
      <c r="M45" s="105">
        <v>2</v>
      </c>
      <c r="N45" s="105"/>
      <c r="O45" s="105"/>
      <c r="P45" s="105">
        <v>2</v>
      </c>
      <c r="Q45" s="105"/>
      <c r="R45" s="105"/>
    </row>
    <row r="46" spans="1:18" ht="17.25" customHeight="1">
      <c r="A46" s="334"/>
      <c r="B46" s="331"/>
      <c r="C46" s="153" t="s">
        <v>429</v>
      </c>
      <c r="D46" s="98">
        <f t="shared" si="5"/>
        <v>23</v>
      </c>
      <c r="E46" s="98">
        <v>1</v>
      </c>
      <c r="F46" s="98">
        <v>5</v>
      </c>
      <c r="G46" s="105">
        <v>2</v>
      </c>
      <c r="H46" s="105">
        <v>2</v>
      </c>
      <c r="I46" s="105">
        <v>3</v>
      </c>
      <c r="J46" s="105">
        <v>2</v>
      </c>
      <c r="K46" s="144">
        <v>4</v>
      </c>
      <c r="L46" s="105">
        <v>1</v>
      </c>
      <c r="M46" s="105">
        <v>1</v>
      </c>
      <c r="N46" s="105"/>
      <c r="O46" s="105">
        <v>1</v>
      </c>
      <c r="P46" s="105">
        <v>1</v>
      </c>
      <c r="Q46" s="105"/>
      <c r="R46" s="105"/>
    </row>
    <row r="47" spans="1:18" ht="17.25" customHeight="1">
      <c r="A47" s="332">
        <v>15</v>
      </c>
      <c r="B47" s="349" t="s">
        <v>373</v>
      </c>
      <c r="C47" s="153" t="s">
        <v>430</v>
      </c>
      <c r="D47" s="98">
        <f t="shared" si="5"/>
        <v>30</v>
      </c>
      <c r="E47" s="98"/>
      <c r="F47" s="29">
        <v>5</v>
      </c>
      <c r="G47" s="29">
        <v>6</v>
      </c>
      <c r="H47" s="29">
        <v>5</v>
      </c>
      <c r="I47" s="29">
        <v>3</v>
      </c>
      <c r="J47" s="29">
        <v>1</v>
      </c>
      <c r="K47" s="29">
        <v>5</v>
      </c>
      <c r="L47" s="29">
        <v>1</v>
      </c>
      <c r="M47" s="29">
        <v>3</v>
      </c>
      <c r="N47" s="29"/>
      <c r="O47" s="29"/>
      <c r="P47" s="29">
        <v>1</v>
      </c>
      <c r="Q47" s="29"/>
      <c r="R47" s="105"/>
    </row>
    <row r="48" spans="1:18" ht="17.25" customHeight="1">
      <c r="A48" s="334"/>
      <c r="B48" s="350"/>
      <c r="C48" s="153" t="s">
        <v>431</v>
      </c>
      <c r="D48" s="98">
        <f t="shared" si="5"/>
        <v>30</v>
      </c>
      <c r="E48" s="98"/>
      <c r="F48" s="29">
        <v>4</v>
      </c>
      <c r="G48" s="29">
        <v>6</v>
      </c>
      <c r="H48" s="29">
        <v>6</v>
      </c>
      <c r="I48" s="29">
        <v>3</v>
      </c>
      <c r="J48" s="29">
        <v>1</v>
      </c>
      <c r="K48" s="29">
        <v>5</v>
      </c>
      <c r="L48" s="29">
        <v>1</v>
      </c>
      <c r="M48" s="29">
        <v>3</v>
      </c>
      <c r="N48" s="29"/>
      <c r="O48" s="29"/>
      <c r="P48" s="29">
        <v>1</v>
      </c>
      <c r="Q48" s="29"/>
      <c r="R48" s="143"/>
    </row>
    <row r="49" spans="1:18" ht="17.25" customHeight="1">
      <c r="A49" s="332">
        <v>16</v>
      </c>
      <c r="B49" s="336" t="s">
        <v>381</v>
      </c>
      <c r="C49" s="153" t="s">
        <v>432</v>
      </c>
      <c r="D49" s="98">
        <f t="shared" si="5"/>
        <v>27</v>
      </c>
      <c r="E49" s="98"/>
      <c r="F49" s="29">
        <v>10</v>
      </c>
      <c r="G49" s="29"/>
      <c r="H49" s="29">
        <v>14</v>
      </c>
      <c r="I49" s="29"/>
      <c r="J49" s="29">
        <v>2</v>
      </c>
      <c r="K49" s="29"/>
      <c r="L49" s="29"/>
      <c r="M49" s="29"/>
      <c r="N49" s="29"/>
      <c r="O49" s="29"/>
      <c r="P49" s="29">
        <v>1</v>
      </c>
      <c r="Q49" s="29"/>
      <c r="R49" s="143"/>
    </row>
    <row r="50" spans="1:18" ht="17.25" customHeight="1">
      <c r="A50" s="333"/>
      <c r="B50" s="337"/>
      <c r="C50" s="153" t="s">
        <v>433</v>
      </c>
      <c r="D50" s="98">
        <f t="shared" si="5"/>
        <v>26</v>
      </c>
      <c r="E50" s="98"/>
      <c r="F50" s="29">
        <v>10</v>
      </c>
      <c r="G50" s="29"/>
      <c r="H50" s="29">
        <v>14</v>
      </c>
      <c r="I50" s="29"/>
      <c r="J50" s="29"/>
      <c r="K50" s="29">
        <v>1</v>
      </c>
      <c r="L50" s="29"/>
      <c r="M50" s="29"/>
      <c r="N50" s="29"/>
      <c r="O50" s="29"/>
      <c r="P50" s="29">
        <v>1</v>
      </c>
      <c r="Q50" s="29"/>
      <c r="R50" s="143"/>
    </row>
    <row r="51" spans="1:18" ht="17.25" customHeight="1">
      <c r="A51" s="334"/>
      <c r="B51" s="338"/>
      <c r="C51" s="153" t="s">
        <v>434</v>
      </c>
      <c r="D51" s="98">
        <f t="shared" si="5"/>
        <v>26</v>
      </c>
      <c r="E51" s="98">
        <v>1</v>
      </c>
      <c r="F51" s="29">
        <v>11</v>
      </c>
      <c r="G51" s="29"/>
      <c r="H51" s="29">
        <v>14</v>
      </c>
      <c r="I51" s="29"/>
      <c r="J51" s="29"/>
      <c r="K51" s="29"/>
      <c r="L51" s="29"/>
      <c r="M51" s="29"/>
      <c r="N51" s="29"/>
      <c r="O51" s="29"/>
      <c r="P51" s="29"/>
      <c r="Q51" s="29"/>
      <c r="R51" s="143"/>
    </row>
    <row r="52" spans="1:18" ht="17.25" customHeight="1">
      <c r="A52" s="332">
        <v>17</v>
      </c>
      <c r="B52" s="336" t="s">
        <v>382</v>
      </c>
      <c r="C52" s="153" t="s">
        <v>435</v>
      </c>
      <c r="D52" s="98">
        <f t="shared" si="5"/>
        <v>27</v>
      </c>
      <c r="E52" s="98">
        <v>1</v>
      </c>
      <c r="F52" s="29">
        <v>6</v>
      </c>
      <c r="G52" s="29">
        <v>2</v>
      </c>
      <c r="H52" s="29">
        <v>4</v>
      </c>
      <c r="I52" s="29"/>
      <c r="J52" s="29">
        <v>2</v>
      </c>
      <c r="K52" s="29">
        <v>3</v>
      </c>
      <c r="L52" s="29">
        <v>1</v>
      </c>
      <c r="M52" s="29">
        <v>3</v>
      </c>
      <c r="N52" s="29"/>
      <c r="O52" s="29">
        <v>3</v>
      </c>
      <c r="P52" s="29">
        <v>1</v>
      </c>
      <c r="Q52" s="29">
        <v>1</v>
      </c>
      <c r="R52" s="143"/>
    </row>
    <row r="53" spans="1:18" ht="17.25" customHeight="1">
      <c r="A53" s="334"/>
      <c r="B53" s="338"/>
      <c r="C53" s="153" t="s">
        <v>436</v>
      </c>
      <c r="D53" s="98">
        <f t="shared" si="5"/>
        <v>27</v>
      </c>
      <c r="E53" s="98">
        <v>1</v>
      </c>
      <c r="F53" s="29">
        <v>6</v>
      </c>
      <c r="G53" s="29">
        <v>2</v>
      </c>
      <c r="H53" s="29">
        <v>4</v>
      </c>
      <c r="I53" s="29"/>
      <c r="J53" s="29">
        <v>2</v>
      </c>
      <c r="K53" s="29">
        <v>4</v>
      </c>
      <c r="L53" s="29"/>
      <c r="M53" s="29">
        <v>2</v>
      </c>
      <c r="N53" s="29"/>
      <c r="O53" s="29">
        <v>3</v>
      </c>
      <c r="P53" s="29">
        <v>2</v>
      </c>
      <c r="Q53" s="29">
        <v>1</v>
      </c>
      <c r="R53" s="143"/>
    </row>
    <row r="54" spans="1:18" ht="17.25" customHeight="1">
      <c r="A54" s="332">
        <v>18</v>
      </c>
      <c r="B54" s="336" t="s">
        <v>374</v>
      </c>
      <c r="C54" s="153" t="s">
        <v>437</v>
      </c>
      <c r="D54" s="98">
        <f t="shared" si="5"/>
        <v>29</v>
      </c>
      <c r="E54" s="98">
        <v>3</v>
      </c>
      <c r="F54" s="29">
        <v>8</v>
      </c>
      <c r="G54" s="29">
        <v>1</v>
      </c>
      <c r="H54" s="29">
        <v>4</v>
      </c>
      <c r="I54" s="29"/>
      <c r="J54" s="29">
        <v>4</v>
      </c>
      <c r="K54" s="29">
        <v>4</v>
      </c>
      <c r="L54" s="29"/>
      <c r="M54" s="29">
        <v>1</v>
      </c>
      <c r="N54" s="29"/>
      <c r="O54" s="29">
        <v>1</v>
      </c>
      <c r="P54" s="29">
        <v>2</v>
      </c>
      <c r="Q54" s="29">
        <v>1</v>
      </c>
      <c r="R54" s="143"/>
    </row>
    <row r="55" spans="1:18" ht="17.25" customHeight="1">
      <c r="A55" s="333"/>
      <c r="B55" s="339"/>
      <c r="C55" s="153" t="s">
        <v>438</v>
      </c>
      <c r="D55" s="98">
        <f t="shared" si="5"/>
        <v>29</v>
      </c>
      <c r="E55" s="98">
        <v>2</v>
      </c>
      <c r="F55" s="29">
        <v>10</v>
      </c>
      <c r="G55" s="29">
        <v>1</v>
      </c>
      <c r="H55" s="29">
        <v>3</v>
      </c>
      <c r="I55" s="29"/>
      <c r="J55" s="29">
        <v>4</v>
      </c>
      <c r="K55" s="29">
        <v>4</v>
      </c>
      <c r="L55" s="29"/>
      <c r="M55" s="29">
        <v>2</v>
      </c>
      <c r="N55" s="29"/>
      <c r="O55" s="29">
        <v>1</v>
      </c>
      <c r="P55" s="29">
        <v>2</v>
      </c>
      <c r="Q55" s="29"/>
      <c r="R55" s="143"/>
    </row>
    <row r="56" spans="1:18" ht="17.25" customHeight="1">
      <c r="A56" s="334"/>
      <c r="B56" s="340"/>
      <c r="C56" s="153" t="s">
        <v>439</v>
      </c>
      <c r="D56" s="98">
        <f t="shared" si="5"/>
        <v>29</v>
      </c>
      <c r="E56" s="98">
        <v>3</v>
      </c>
      <c r="F56" s="29">
        <v>10</v>
      </c>
      <c r="G56" s="29"/>
      <c r="H56" s="29">
        <v>3</v>
      </c>
      <c r="I56" s="29"/>
      <c r="J56" s="29">
        <v>4</v>
      </c>
      <c r="K56" s="29">
        <v>4</v>
      </c>
      <c r="L56" s="29"/>
      <c r="M56" s="29">
        <v>2</v>
      </c>
      <c r="N56" s="29"/>
      <c r="O56" s="29"/>
      <c r="P56" s="29">
        <v>3</v>
      </c>
      <c r="Q56" s="29"/>
      <c r="R56" s="143"/>
    </row>
    <row r="57" spans="1:18" ht="17.25" customHeight="1">
      <c r="A57" s="148">
        <v>19</v>
      </c>
      <c r="B57" s="136" t="s">
        <v>361</v>
      </c>
      <c r="C57" s="153" t="s">
        <v>440</v>
      </c>
      <c r="D57" s="98">
        <f t="shared" si="5"/>
        <v>21</v>
      </c>
      <c r="E57" s="155">
        <v>1</v>
      </c>
      <c r="F57" s="39">
        <v>3</v>
      </c>
      <c r="G57" s="39">
        <v>2</v>
      </c>
      <c r="H57" s="39">
        <v>7</v>
      </c>
      <c r="I57" s="39">
        <v>1</v>
      </c>
      <c r="J57" s="39">
        <v>4</v>
      </c>
      <c r="K57" s="39"/>
      <c r="L57" s="39"/>
      <c r="M57" s="39"/>
      <c r="N57" s="39"/>
      <c r="O57" s="39"/>
      <c r="P57" s="39">
        <v>3</v>
      </c>
      <c r="Q57" s="39"/>
      <c r="R57" s="143"/>
    </row>
    <row r="58" spans="1:18" ht="15.75">
      <c r="A58" s="137"/>
      <c r="B58" s="146" t="s">
        <v>209</v>
      </c>
      <c r="C58" s="29"/>
      <c r="D58" s="127">
        <f>SUM(D43:D57)</f>
        <v>407</v>
      </c>
      <c r="E58" s="127">
        <f>SUM(E43:E57)</f>
        <v>15</v>
      </c>
      <c r="F58" s="127">
        <f aca="true" t="shared" si="6" ref="F58:R58">SUM(F43:F57)</f>
        <v>142</v>
      </c>
      <c r="G58" s="127">
        <f t="shared" si="6"/>
        <v>25</v>
      </c>
      <c r="H58" s="127">
        <f t="shared" si="6"/>
        <v>83</v>
      </c>
      <c r="I58" s="127">
        <f t="shared" si="6"/>
        <v>13</v>
      </c>
      <c r="J58" s="127">
        <f t="shared" si="6"/>
        <v>26</v>
      </c>
      <c r="K58" s="127">
        <f t="shared" si="6"/>
        <v>39</v>
      </c>
      <c r="L58" s="127">
        <f t="shared" si="6"/>
        <v>5</v>
      </c>
      <c r="M58" s="127">
        <f t="shared" si="6"/>
        <v>21</v>
      </c>
      <c r="N58" s="127">
        <f t="shared" si="6"/>
        <v>5</v>
      </c>
      <c r="O58" s="127">
        <f t="shared" si="6"/>
        <v>9</v>
      </c>
      <c r="P58" s="127">
        <f t="shared" si="6"/>
        <v>21</v>
      </c>
      <c r="Q58" s="127">
        <f t="shared" si="6"/>
        <v>3</v>
      </c>
      <c r="R58" s="127">
        <f t="shared" si="6"/>
        <v>0</v>
      </c>
    </row>
    <row r="59" spans="1:18" ht="16.5" customHeight="1">
      <c r="A59" s="341" t="s">
        <v>330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3"/>
    </row>
    <row r="60" spans="1:18" ht="15.75">
      <c r="A60" s="325">
        <v>20</v>
      </c>
      <c r="B60" s="330" t="s">
        <v>362</v>
      </c>
      <c r="C60" s="29" t="s">
        <v>383</v>
      </c>
      <c r="D60" s="29">
        <f>SUM(E60:R60)</f>
        <v>29</v>
      </c>
      <c r="E60" s="29"/>
      <c r="F60" s="29">
        <v>24</v>
      </c>
      <c r="G60" s="29">
        <v>3</v>
      </c>
      <c r="H60" s="29"/>
      <c r="I60" s="29"/>
      <c r="J60" s="29"/>
      <c r="K60" s="29"/>
      <c r="L60" s="29"/>
      <c r="M60" s="29">
        <v>1</v>
      </c>
      <c r="N60" s="29"/>
      <c r="O60" s="29"/>
      <c r="P60" s="29"/>
      <c r="Q60" s="29">
        <v>1</v>
      </c>
      <c r="R60" s="29"/>
    </row>
    <row r="61" spans="1:18" ht="15.75">
      <c r="A61" s="327"/>
      <c r="B61" s="335"/>
      <c r="C61" s="29" t="s">
        <v>395</v>
      </c>
      <c r="D61" s="29">
        <f aca="true" t="shared" si="7" ref="D61:D80">SUM(E61:R61)</f>
        <v>30</v>
      </c>
      <c r="E61" s="29"/>
      <c r="F61" s="29">
        <v>24</v>
      </c>
      <c r="G61" s="29">
        <v>2</v>
      </c>
      <c r="H61" s="29"/>
      <c r="I61" s="29"/>
      <c r="J61" s="29"/>
      <c r="K61" s="29"/>
      <c r="L61" s="29"/>
      <c r="M61" s="29">
        <v>2</v>
      </c>
      <c r="N61" s="29"/>
      <c r="O61" s="29"/>
      <c r="P61" s="29"/>
      <c r="Q61" s="29">
        <v>2</v>
      </c>
      <c r="R61" s="29"/>
    </row>
    <row r="62" spans="1:18" ht="15.75">
      <c r="A62" s="326"/>
      <c r="B62" s="331"/>
      <c r="C62" s="29" t="s">
        <v>384</v>
      </c>
      <c r="D62" s="29">
        <f t="shared" si="7"/>
        <v>30</v>
      </c>
      <c r="E62" s="29"/>
      <c r="F62" s="29">
        <v>26</v>
      </c>
      <c r="G62" s="29"/>
      <c r="H62" s="29"/>
      <c r="I62" s="29"/>
      <c r="J62" s="29"/>
      <c r="K62" s="29"/>
      <c r="L62" s="29"/>
      <c r="M62" s="29">
        <v>2</v>
      </c>
      <c r="N62" s="29"/>
      <c r="O62" s="29"/>
      <c r="P62" s="29"/>
      <c r="Q62" s="29">
        <v>2</v>
      </c>
      <c r="R62" s="29"/>
    </row>
    <row r="63" spans="1:18" ht="31.5">
      <c r="A63" s="154">
        <v>21</v>
      </c>
      <c r="B63" s="43" t="s">
        <v>370</v>
      </c>
      <c r="C63" s="29" t="s">
        <v>385</v>
      </c>
      <c r="D63" s="29">
        <f t="shared" si="7"/>
        <v>18</v>
      </c>
      <c r="E63" s="29"/>
      <c r="F63" s="29"/>
      <c r="G63" s="29">
        <v>1</v>
      </c>
      <c r="H63" s="29"/>
      <c r="I63" s="29"/>
      <c r="J63" s="29"/>
      <c r="K63" s="29">
        <v>3</v>
      </c>
      <c r="L63" s="29"/>
      <c r="M63" s="29"/>
      <c r="N63" s="29"/>
      <c r="O63" s="29"/>
      <c r="P63" s="29"/>
      <c r="Q63" s="29">
        <v>4</v>
      </c>
      <c r="R63" s="29">
        <v>10</v>
      </c>
    </row>
    <row r="64" spans="1:18" ht="15.75">
      <c r="A64" s="325">
        <v>22</v>
      </c>
      <c r="B64" s="330" t="s">
        <v>363</v>
      </c>
      <c r="C64" s="29" t="s">
        <v>386</v>
      </c>
      <c r="D64" s="29">
        <f t="shared" si="7"/>
        <v>30</v>
      </c>
      <c r="E64" s="29"/>
      <c r="F64" s="29"/>
      <c r="G64" s="29"/>
      <c r="H64" s="29"/>
      <c r="I64" s="29"/>
      <c r="J64" s="29">
        <v>5</v>
      </c>
      <c r="K64" s="29">
        <v>3</v>
      </c>
      <c r="L64" s="29"/>
      <c r="M64" s="29">
        <v>2</v>
      </c>
      <c r="N64" s="29"/>
      <c r="O64" s="29"/>
      <c r="P64" s="29"/>
      <c r="Q64" s="29"/>
      <c r="R64" s="29">
        <v>20</v>
      </c>
    </row>
    <row r="65" spans="1:18" ht="15.75">
      <c r="A65" s="327"/>
      <c r="B65" s="335"/>
      <c r="C65" s="129" t="s">
        <v>387</v>
      </c>
      <c r="D65" s="29">
        <f t="shared" si="7"/>
        <v>30</v>
      </c>
      <c r="E65" s="29"/>
      <c r="F65" s="29"/>
      <c r="G65" s="29"/>
      <c r="H65" s="29"/>
      <c r="I65" s="29"/>
      <c r="J65" s="29">
        <v>5</v>
      </c>
      <c r="K65" s="29">
        <v>3</v>
      </c>
      <c r="L65" s="29"/>
      <c r="M65" s="29">
        <v>2</v>
      </c>
      <c r="N65" s="29"/>
      <c r="O65" s="29"/>
      <c r="P65" s="29"/>
      <c r="Q65" s="29"/>
      <c r="R65" s="29">
        <v>20</v>
      </c>
    </row>
    <row r="66" spans="1:18" ht="15.75">
      <c r="A66" s="326"/>
      <c r="B66" s="331"/>
      <c r="C66" s="29" t="s">
        <v>388</v>
      </c>
      <c r="D66" s="29">
        <f t="shared" si="7"/>
        <v>21</v>
      </c>
      <c r="E66" s="29"/>
      <c r="F66" s="29"/>
      <c r="G66" s="29">
        <v>2</v>
      </c>
      <c r="H66" s="29">
        <v>4</v>
      </c>
      <c r="I66" s="29"/>
      <c r="J66" s="29">
        <v>5</v>
      </c>
      <c r="K66" s="29"/>
      <c r="L66" s="29"/>
      <c r="M66" s="29"/>
      <c r="N66" s="29"/>
      <c r="O66" s="29"/>
      <c r="P66" s="29"/>
      <c r="Q66" s="29"/>
      <c r="R66" s="29">
        <v>10</v>
      </c>
    </row>
    <row r="67" spans="1:18" ht="15.75">
      <c r="A67" s="325">
        <v>23</v>
      </c>
      <c r="B67" s="351" t="s">
        <v>364</v>
      </c>
      <c r="C67" s="29" t="s">
        <v>389</v>
      </c>
      <c r="D67" s="29">
        <f t="shared" si="7"/>
        <v>23</v>
      </c>
      <c r="E67" s="29">
        <v>2</v>
      </c>
      <c r="F67" s="29">
        <v>9</v>
      </c>
      <c r="G67" s="29">
        <v>2</v>
      </c>
      <c r="H67" s="29">
        <v>5</v>
      </c>
      <c r="I67" s="29"/>
      <c r="J67" s="29"/>
      <c r="K67" s="29">
        <v>1</v>
      </c>
      <c r="L67" s="29"/>
      <c r="M67" s="29">
        <v>2</v>
      </c>
      <c r="N67" s="29"/>
      <c r="O67" s="29">
        <v>1</v>
      </c>
      <c r="P67" s="29"/>
      <c r="Q67" s="29">
        <v>1</v>
      </c>
      <c r="R67" s="29"/>
    </row>
    <row r="68" spans="1:18" ht="15.75">
      <c r="A68" s="326"/>
      <c r="B68" s="357"/>
      <c r="C68" s="29" t="s">
        <v>390</v>
      </c>
      <c r="D68" s="29">
        <f t="shared" si="7"/>
        <v>22</v>
      </c>
      <c r="E68" s="29">
        <v>2</v>
      </c>
      <c r="F68" s="29">
        <v>9</v>
      </c>
      <c r="G68" s="29">
        <v>3</v>
      </c>
      <c r="H68" s="29">
        <v>5</v>
      </c>
      <c r="I68" s="29"/>
      <c r="J68" s="29"/>
      <c r="K68" s="29"/>
      <c r="L68" s="29"/>
      <c r="M68" s="29">
        <v>3</v>
      </c>
      <c r="N68" s="29"/>
      <c r="O68" s="29"/>
      <c r="P68" s="29"/>
      <c r="Q68" s="29"/>
      <c r="R68" s="29"/>
    </row>
    <row r="69" spans="1:18" ht="15.75">
      <c r="A69" s="325">
        <v>24</v>
      </c>
      <c r="B69" s="351" t="s">
        <v>365</v>
      </c>
      <c r="C69" s="29" t="s">
        <v>416</v>
      </c>
      <c r="D69" s="29">
        <f t="shared" si="7"/>
        <v>21</v>
      </c>
      <c r="E69" s="29"/>
      <c r="F69" s="29">
        <v>2</v>
      </c>
      <c r="G69" s="29">
        <v>1</v>
      </c>
      <c r="H69" s="29">
        <v>3</v>
      </c>
      <c r="I69" s="29"/>
      <c r="J69" s="29">
        <v>4</v>
      </c>
      <c r="K69" s="29"/>
      <c r="L69" s="29">
        <v>3</v>
      </c>
      <c r="M69" s="29">
        <v>1</v>
      </c>
      <c r="N69" s="29"/>
      <c r="O69" s="29">
        <v>2</v>
      </c>
      <c r="P69" s="29"/>
      <c r="Q69" s="29">
        <v>2</v>
      </c>
      <c r="R69" s="29">
        <v>3</v>
      </c>
    </row>
    <row r="70" spans="1:18" ht="15.75">
      <c r="A70" s="326"/>
      <c r="B70" s="357"/>
      <c r="C70" s="29" t="s">
        <v>417</v>
      </c>
      <c r="D70" s="29">
        <f t="shared" si="7"/>
        <v>22</v>
      </c>
      <c r="E70" s="29">
        <v>1</v>
      </c>
      <c r="F70" s="29">
        <v>2</v>
      </c>
      <c r="G70" s="29">
        <v>2</v>
      </c>
      <c r="H70" s="29">
        <v>3</v>
      </c>
      <c r="I70" s="29"/>
      <c r="J70" s="29">
        <v>4</v>
      </c>
      <c r="K70" s="29"/>
      <c r="L70" s="29">
        <v>4</v>
      </c>
      <c r="M70" s="29">
        <v>2</v>
      </c>
      <c r="N70" s="29"/>
      <c r="O70" s="29">
        <v>3</v>
      </c>
      <c r="P70" s="29"/>
      <c r="Q70" s="29"/>
      <c r="R70" s="29">
        <v>1</v>
      </c>
    </row>
    <row r="71" spans="1:18" ht="15.75">
      <c r="A71" s="325">
        <v>25</v>
      </c>
      <c r="B71" s="330" t="s">
        <v>366</v>
      </c>
      <c r="C71" s="29" t="s">
        <v>418</v>
      </c>
      <c r="D71" s="29">
        <f t="shared" si="7"/>
        <v>32</v>
      </c>
      <c r="E71" s="29">
        <v>3</v>
      </c>
      <c r="F71" s="29">
        <v>15</v>
      </c>
      <c r="G71" s="29"/>
      <c r="H71" s="29">
        <v>1</v>
      </c>
      <c r="I71" s="29"/>
      <c r="J71" s="29">
        <v>4</v>
      </c>
      <c r="K71" s="29">
        <v>4</v>
      </c>
      <c r="L71" s="29">
        <v>2</v>
      </c>
      <c r="M71" s="29">
        <v>3</v>
      </c>
      <c r="N71" s="29"/>
      <c r="O71" s="29"/>
      <c r="P71" s="29"/>
      <c r="Q71" s="29"/>
      <c r="R71" s="29"/>
    </row>
    <row r="72" spans="1:18" ht="15.75">
      <c r="A72" s="327"/>
      <c r="B72" s="344"/>
      <c r="C72" s="29" t="s">
        <v>419</v>
      </c>
      <c r="D72" s="29">
        <f t="shared" si="7"/>
        <v>32</v>
      </c>
      <c r="E72" s="29">
        <v>2</v>
      </c>
      <c r="F72" s="29">
        <v>10</v>
      </c>
      <c r="G72" s="29">
        <v>1</v>
      </c>
      <c r="H72" s="29">
        <v>5</v>
      </c>
      <c r="I72" s="29"/>
      <c r="J72" s="29">
        <v>3</v>
      </c>
      <c r="K72" s="29">
        <v>2</v>
      </c>
      <c r="L72" s="29"/>
      <c r="M72" s="29">
        <v>5</v>
      </c>
      <c r="N72" s="29"/>
      <c r="O72" s="29"/>
      <c r="P72" s="29">
        <v>1</v>
      </c>
      <c r="Q72" s="29">
        <v>1</v>
      </c>
      <c r="R72" s="29">
        <v>2</v>
      </c>
    </row>
    <row r="73" spans="1:18" ht="15.75">
      <c r="A73" s="326"/>
      <c r="B73" s="345"/>
      <c r="C73" s="29" t="s">
        <v>420</v>
      </c>
      <c r="D73" s="29">
        <f t="shared" si="7"/>
        <v>32</v>
      </c>
      <c r="E73" s="29">
        <v>4</v>
      </c>
      <c r="F73" s="29">
        <v>10</v>
      </c>
      <c r="G73" s="29"/>
      <c r="H73" s="29">
        <v>5</v>
      </c>
      <c r="I73" s="29"/>
      <c r="J73" s="29">
        <v>3</v>
      </c>
      <c r="K73" s="29">
        <v>2</v>
      </c>
      <c r="L73" s="29"/>
      <c r="M73" s="29">
        <v>5</v>
      </c>
      <c r="N73" s="29"/>
      <c r="O73" s="29">
        <v>1</v>
      </c>
      <c r="P73" s="29"/>
      <c r="Q73" s="29"/>
      <c r="R73" s="29">
        <v>2</v>
      </c>
    </row>
    <row r="74" spans="1:18" ht="15.75">
      <c r="A74" s="325">
        <v>26</v>
      </c>
      <c r="B74" s="330" t="s">
        <v>367</v>
      </c>
      <c r="C74" s="29" t="s">
        <v>391</v>
      </c>
      <c r="D74" s="29">
        <f t="shared" si="7"/>
        <v>24</v>
      </c>
      <c r="E74" s="29"/>
      <c r="F74" s="29">
        <v>6</v>
      </c>
      <c r="G74" s="29">
        <v>1</v>
      </c>
      <c r="H74" s="29">
        <v>17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5.75">
      <c r="A75" s="326"/>
      <c r="B75" s="331"/>
      <c r="C75" s="29" t="s">
        <v>392</v>
      </c>
      <c r="D75" s="29">
        <f t="shared" si="7"/>
        <v>23</v>
      </c>
      <c r="E75" s="29"/>
      <c r="F75" s="29">
        <v>5</v>
      </c>
      <c r="G75" s="29">
        <v>1</v>
      </c>
      <c r="H75" s="29">
        <v>10</v>
      </c>
      <c r="I75" s="29">
        <v>1</v>
      </c>
      <c r="J75" s="29"/>
      <c r="K75" s="29">
        <v>2</v>
      </c>
      <c r="L75" s="29">
        <v>1</v>
      </c>
      <c r="M75" s="29">
        <v>1</v>
      </c>
      <c r="N75" s="29"/>
      <c r="O75" s="29">
        <v>2</v>
      </c>
      <c r="P75" s="29"/>
      <c r="Q75" s="29"/>
      <c r="R75" s="29"/>
    </row>
    <row r="76" spans="1:18" ht="15.75">
      <c r="A76" s="325">
        <v>27</v>
      </c>
      <c r="B76" s="351" t="s">
        <v>375</v>
      </c>
      <c r="C76" s="29" t="s">
        <v>421</v>
      </c>
      <c r="D76" s="29">
        <f t="shared" si="7"/>
        <v>31</v>
      </c>
      <c r="E76" s="29"/>
      <c r="F76" s="29">
        <v>24</v>
      </c>
      <c r="G76" s="29">
        <v>1</v>
      </c>
      <c r="H76" s="29">
        <v>2</v>
      </c>
      <c r="I76" s="29"/>
      <c r="J76" s="29"/>
      <c r="K76" s="29"/>
      <c r="L76" s="29">
        <v>2</v>
      </c>
      <c r="M76" s="29"/>
      <c r="N76" s="29"/>
      <c r="O76" s="29"/>
      <c r="P76" s="29">
        <v>1</v>
      </c>
      <c r="Q76" s="29"/>
      <c r="R76" s="29">
        <v>1</v>
      </c>
    </row>
    <row r="77" spans="1:18" ht="15.75">
      <c r="A77" s="326"/>
      <c r="B77" s="351"/>
      <c r="C77" s="29" t="s">
        <v>422</v>
      </c>
      <c r="D77" s="29">
        <f t="shared" si="7"/>
        <v>33</v>
      </c>
      <c r="E77" s="29"/>
      <c r="F77" s="29">
        <v>25</v>
      </c>
      <c r="G77" s="29">
        <v>1</v>
      </c>
      <c r="H77" s="29">
        <v>2</v>
      </c>
      <c r="I77" s="29"/>
      <c r="J77" s="29"/>
      <c r="K77" s="29"/>
      <c r="L77" s="29">
        <v>3</v>
      </c>
      <c r="M77" s="29"/>
      <c r="N77" s="29"/>
      <c r="O77" s="29"/>
      <c r="P77" s="29">
        <v>1</v>
      </c>
      <c r="Q77" s="29"/>
      <c r="R77" s="29">
        <v>1</v>
      </c>
    </row>
    <row r="78" spans="1:18" ht="15.75">
      <c r="A78" s="325">
        <v>28</v>
      </c>
      <c r="B78" s="330" t="s">
        <v>368</v>
      </c>
      <c r="C78" s="29" t="s">
        <v>423</v>
      </c>
      <c r="D78" s="29">
        <f t="shared" si="7"/>
        <v>25</v>
      </c>
      <c r="E78" s="29"/>
      <c r="F78" s="29">
        <v>25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5.75">
      <c r="A79" s="326"/>
      <c r="B79" s="331"/>
      <c r="C79" s="29" t="s">
        <v>424</v>
      </c>
      <c r="D79" s="29">
        <f t="shared" si="7"/>
        <v>27</v>
      </c>
      <c r="E79" s="29"/>
      <c r="F79" s="29">
        <v>20</v>
      </c>
      <c r="G79" s="29">
        <v>1</v>
      </c>
      <c r="H79" s="29">
        <v>6</v>
      </c>
      <c r="I79" s="29"/>
      <c r="J79" s="29"/>
      <c r="K79" s="29"/>
      <c r="L79" s="29"/>
      <c r="M79" s="29"/>
      <c r="N79" s="29"/>
      <c r="O79" s="29"/>
      <c r="P79" s="29"/>
      <c r="Q79" s="29"/>
      <c r="R79" s="72"/>
    </row>
    <row r="80" spans="1:18" ht="31.5" customHeight="1">
      <c r="A80" s="154">
        <v>29</v>
      </c>
      <c r="B80" s="130" t="s">
        <v>369</v>
      </c>
      <c r="C80" s="39" t="s">
        <v>393</v>
      </c>
      <c r="D80" s="29">
        <f t="shared" si="7"/>
        <v>29</v>
      </c>
      <c r="E80" s="39">
        <v>2</v>
      </c>
      <c r="F80" s="39">
        <v>15</v>
      </c>
      <c r="G80" s="39"/>
      <c r="H80" s="39">
        <v>4</v>
      </c>
      <c r="I80" s="39"/>
      <c r="J80" s="39"/>
      <c r="K80" s="39">
        <v>2</v>
      </c>
      <c r="L80" s="39">
        <v>3</v>
      </c>
      <c r="M80" s="39"/>
      <c r="N80" s="39"/>
      <c r="O80" s="39"/>
      <c r="P80" s="39">
        <v>3</v>
      </c>
      <c r="Q80" s="39"/>
      <c r="R80" s="131"/>
    </row>
    <row r="81" spans="1:18" ht="15.75">
      <c r="A81" s="143"/>
      <c r="B81" s="114" t="s">
        <v>209</v>
      </c>
      <c r="C81" s="108"/>
      <c r="D81" s="149">
        <f aca="true" t="shared" si="8" ref="D81:R81">SUM(D60:D80)</f>
        <v>564</v>
      </c>
      <c r="E81" s="149">
        <f>SUM(E60:E80)</f>
        <v>16</v>
      </c>
      <c r="F81" s="149">
        <f t="shared" si="8"/>
        <v>251</v>
      </c>
      <c r="G81" s="149">
        <f t="shared" si="8"/>
        <v>22</v>
      </c>
      <c r="H81" s="149">
        <f t="shared" si="8"/>
        <v>72</v>
      </c>
      <c r="I81" s="149">
        <f t="shared" si="8"/>
        <v>1</v>
      </c>
      <c r="J81" s="149">
        <f t="shared" si="8"/>
        <v>33</v>
      </c>
      <c r="K81" s="149">
        <f t="shared" si="8"/>
        <v>22</v>
      </c>
      <c r="L81" s="149">
        <f t="shared" si="8"/>
        <v>18</v>
      </c>
      <c r="M81" s="149">
        <f t="shared" si="8"/>
        <v>31</v>
      </c>
      <c r="N81" s="149">
        <f t="shared" si="8"/>
        <v>0</v>
      </c>
      <c r="O81" s="149">
        <f t="shared" si="8"/>
        <v>9</v>
      </c>
      <c r="P81" s="149">
        <f t="shared" si="8"/>
        <v>6</v>
      </c>
      <c r="Q81" s="149">
        <f t="shared" si="8"/>
        <v>13</v>
      </c>
      <c r="R81" s="149">
        <f t="shared" si="8"/>
        <v>70</v>
      </c>
    </row>
    <row r="82" spans="1:18" ht="15.75">
      <c r="A82" s="143"/>
      <c r="B82" s="114" t="s">
        <v>254</v>
      </c>
      <c r="C82" s="108"/>
      <c r="D82" s="106">
        <f aca="true" t="shared" si="9" ref="D82:R82">SUM(D29+D32+D41+D58+D81)</f>
        <v>1703</v>
      </c>
      <c r="E82" s="106">
        <f>SUM(E29+E32+E41+E58+E81)</f>
        <v>35</v>
      </c>
      <c r="F82" s="106">
        <f t="shared" si="9"/>
        <v>671</v>
      </c>
      <c r="G82" s="106">
        <f t="shared" si="9"/>
        <v>77</v>
      </c>
      <c r="H82" s="106">
        <f t="shared" si="9"/>
        <v>232</v>
      </c>
      <c r="I82" s="106">
        <f t="shared" si="9"/>
        <v>25</v>
      </c>
      <c r="J82" s="107">
        <f t="shared" si="9"/>
        <v>83</v>
      </c>
      <c r="K82" s="106">
        <f t="shared" si="9"/>
        <v>118</v>
      </c>
      <c r="L82" s="106">
        <f t="shared" si="9"/>
        <v>38</v>
      </c>
      <c r="M82" s="106">
        <f t="shared" si="9"/>
        <v>85</v>
      </c>
      <c r="N82" s="106">
        <f t="shared" si="9"/>
        <v>50</v>
      </c>
      <c r="O82" s="106">
        <f t="shared" si="9"/>
        <v>44</v>
      </c>
      <c r="P82" s="106">
        <f t="shared" si="9"/>
        <v>31</v>
      </c>
      <c r="Q82" s="106">
        <f t="shared" si="9"/>
        <v>29</v>
      </c>
      <c r="R82" s="106">
        <f t="shared" si="9"/>
        <v>185</v>
      </c>
    </row>
  </sheetData>
  <sheetProtection/>
  <mergeCells count="59">
    <mergeCell ref="O1:R1"/>
    <mergeCell ref="O2:R2"/>
    <mergeCell ref="O3:R3"/>
    <mergeCell ref="O4:R4"/>
    <mergeCell ref="A5:R5"/>
    <mergeCell ref="E6:R6"/>
    <mergeCell ref="B26:B28"/>
    <mergeCell ref="A6:A7"/>
    <mergeCell ref="B6:B7"/>
    <mergeCell ref="C6:C7"/>
    <mergeCell ref="D6:D7"/>
    <mergeCell ref="A8:R8"/>
    <mergeCell ref="B69:B70"/>
    <mergeCell ref="A20:A21"/>
    <mergeCell ref="A9:A11"/>
    <mergeCell ref="A13:A19"/>
    <mergeCell ref="B9:B11"/>
    <mergeCell ref="B13:B19"/>
    <mergeCell ref="B20:B21"/>
    <mergeCell ref="A49:A51"/>
    <mergeCell ref="A43:A44"/>
    <mergeCell ref="B74:B75"/>
    <mergeCell ref="B76:B77"/>
    <mergeCell ref="A42:R42"/>
    <mergeCell ref="A30:R30"/>
    <mergeCell ref="A33:R33"/>
    <mergeCell ref="B43:B44"/>
    <mergeCell ref="B37:B38"/>
    <mergeCell ref="B34:B36"/>
    <mergeCell ref="B67:B68"/>
    <mergeCell ref="A39:A40"/>
    <mergeCell ref="B24:B25"/>
    <mergeCell ref="B71:B73"/>
    <mergeCell ref="A24:A25"/>
    <mergeCell ref="A26:A28"/>
    <mergeCell ref="A67:A68"/>
    <mergeCell ref="A47:A48"/>
    <mergeCell ref="B47:B48"/>
    <mergeCell ref="A34:A36"/>
    <mergeCell ref="A37:A38"/>
    <mergeCell ref="A45:A46"/>
    <mergeCell ref="A64:A66"/>
    <mergeCell ref="B45:B46"/>
    <mergeCell ref="A52:A53"/>
    <mergeCell ref="B49:B51"/>
    <mergeCell ref="B52:B53"/>
    <mergeCell ref="B54:B56"/>
    <mergeCell ref="A59:R59"/>
    <mergeCell ref="B64:B66"/>
    <mergeCell ref="A69:A70"/>
    <mergeCell ref="A71:A73"/>
    <mergeCell ref="A74:A75"/>
    <mergeCell ref="A76:A77"/>
    <mergeCell ref="A78:A79"/>
    <mergeCell ref="B39:B40"/>
    <mergeCell ref="B78:B79"/>
    <mergeCell ref="A54:A56"/>
    <mergeCell ref="A60:A62"/>
    <mergeCell ref="B60:B62"/>
  </mergeCells>
  <printOptions/>
  <pageMargins left="0.9055118110236221" right="0.31496062992125984" top="0.9448818897637796" bottom="0.35433070866141736" header="0" footer="0"/>
  <pageSetup fitToHeight="2" fitToWidth="1" horizontalDpi="600" verticalDpi="600" orientation="landscape" paperSize="9" scale="49" r:id="rId1"/>
  <headerFooter differentFirst="1">
    <oddHeader>&amp;C&amp;"times,обычный"&amp;14&amp;P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40"/>
  <sheetViews>
    <sheetView zoomScalePageLayoutView="0" workbookViewId="0" topLeftCell="A8">
      <selection activeCell="A1" sqref="A1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9.57421875" style="44" customWidth="1"/>
    <col min="4" max="4" width="10.00390625" style="0" customWidth="1"/>
    <col min="20" max="21" width="0" style="0" hidden="1" customWidth="1"/>
  </cols>
  <sheetData>
    <row r="1" ht="15.75" hidden="1"/>
    <row r="2" ht="15.75" hidden="1"/>
    <row r="3" spans="1:21" ht="97.5" customHeight="1" hidden="1">
      <c r="A3" s="408" t="s">
        <v>186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</row>
    <row r="4" spans="1:21" ht="49.5" customHeight="1" hidden="1">
      <c r="A4" s="409" t="s">
        <v>187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</row>
    <row r="5" spans="1:21" ht="39" customHeight="1" hidden="1">
      <c r="A5" s="409" t="s">
        <v>188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</row>
    <row r="6" spans="1:21" ht="20.25" customHeight="1" hidden="1">
      <c r="A6" s="190" t="s">
        <v>189</v>
      </c>
      <c r="B6" s="190" t="s">
        <v>190</v>
      </c>
      <c r="C6" s="29"/>
      <c r="D6" s="410" t="s">
        <v>208</v>
      </c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</row>
    <row r="7" spans="1:21" ht="21.75" customHeight="1" hidden="1">
      <c r="A7" s="307"/>
      <c r="B7" s="307"/>
      <c r="C7" s="29"/>
      <c r="D7" s="33"/>
      <c r="E7" s="190" t="s">
        <v>207</v>
      </c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</row>
    <row r="8" spans="1:21" ht="96" customHeight="1">
      <c r="A8" s="307"/>
      <c r="B8" s="307"/>
      <c r="C8" s="29" t="s">
        <v>221</v>
      </c>
      <c r="D8" s="34" t="s">
        <v>191</v>
      </c>
      <c r="E8" s="35" t="s">
        <v>192</v>
      </c>
      <c r="F8" s="35" t="s">
        <v>193</v>
      </c>
      <c r="G8" s="35" t="s">
        <v>194</v>
      </c>
      <c r="H8" s="35" t="s">
        <v>195</v>
      </c>
      <c r="I8" s="35" t="s">
        <v>196</v>
      </c>
      <c r="J8" s="35" t="s">
        <v>197</v>
      </c>
      <c r="K8" s="35" t="s">
        <v>198</v>
      </c>
      <c r="L8" s="35" t="s">
        <v>199</v>
      </c>
      <c r="M8" s="35" t="s">
        <v>200</v>
      </c>
      <c r="N8" s="35" t="s">
        <v>201</v>
      </c>
      <c r="O8" s="35" t="s">
        <v>202</v>
      </c>
      <c r="P8" s="35" t="s">
        <v>203</v>
      </c>
      <c r="Q8" s="35" t="s">
        <v>204</v>
      </c>
      <c r="R8" s="35" t="s">
        <v>205</v>
      </c>
      <c r="S8" s="35" t="s">
        <v>206</v>
      </c>
      <c r="T8" s="36"/>
      <c r="U8" s="36"/>
    </row>
    <row r="9" spans="1:21" ht="29.25" customHeight="1" thickBot="1">
      <c r="A9" s="376" t="s">
        <v>210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400"/>
      <c r="T9" s="36"/>
      <c r="U9" s="36"/>
    </row>
    <row r="10" spans="1:21" ht="33" customHeight="1" thickTop="1">
      <c r="A10" s="70"/>
      <c r="B10" s="71"/>
      <c r="C10" s="48" t="s">
        <v>275</v>
      </c>
      <c r="D10" s="84">
        <f aca="true" t="shared" si="0" ref="D10:D17">SUM(E10:S10)</f>
        <v>10</v>
      </c>
      <c r="E10" s="46"/>
      <c r="F10" s="46">
        <v>5</v>
      </c>
      <c r="G10" s="46"/>
      <c r="H10" s="46"/>
      <c r="I10" s="46"/>
      <c r="J10" s="46">
        <v>4</v>
      </c>
      <c r="K10" s="46"/>
      <c r="L10" s="46"/>
      <c r="M10" s="46"/>
      <c r="N10" s="46">
        <v>1</v>
      </c>
      <c r="O10" s="46"/>
      <c r="P10" s="46"/>
      <c r="Q10" s="46"/>
      <c r="R10" s="46"/>
      <c r="S10" s="46"/>
      <c r="T10" s="25"/>
      <c r="U10" s="29"/>
    </row>
    <row r="11" spans="1:23" ht="33" customHeight="1" thickBot="1">
      <c r="A11" s="190">
        <v>1</v>
      </c>
      <c r="B11" s="401" t="s">
        <v>293</v>
      </c>
      <c r="C11" s="73" t="s">
        <v>313</v>
      </c>
      <c r="D11" s="85">
        <f t="shared" si="0"/>
        <v>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25"/>
      <c r="U11" s="29"/>
      <c r="W11" s="405">
        <f>SUM(D11:D15)</f>
        <v>29</v>
      </c>
    </row>
    <row r="12" spans="1:23" ht="40.5" customHeight="1" thickTop="1">
      <c r="A12" s="190"/>
      <c r="B12" s="402"/>
      <c r="C12" s="48" t="s">
        <v>276</v>
      </c>
      <c r="D12" s="45">
        <f t="shared" si="0"/>
        <v>12</v>
      </c>
      <c r="E12" s="46"/>
      <c r="F12" s="46">
        <v>8</v>
      </c>
      <c r="G12" s="46"/>
      <c r="H12" s="46"/>
      <c r="I12" s="46"/>
      <c r="J12" s="46">
        <v>4</v>
      </c>
      <c r="K12" s="46"/>
      <c r="L12" s="46"/>
      <c r="M12" s="46"/>
      <c r="N12" s="46"/>
      <c r="O12" s="46"/>
      <c r="P12" s="46"/>
      <c r="Q12" s="46"/>
      <c r="R12" s="46"/>
      <c r="S12" s="46"/>
      <c r="T12" s="25"/>
      <c r="U12" s="29"/>
      <c r="W12" s="405"/>
    </row>
    <row r="13" spans="1:23" ht="40.5" customHeight="1" thickBot="1">
      <c r="A13" s="307"/>
      <c r="B13" s="403"/>
      <c r="C13" s="73" t="s">
        <v>313</v>
      </c>
      <c r="D13" s="82">
        <f t="shared" si="0"/>
        <v>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25"/>
      <c r="U13" s="29"/>
      <c r="W13" s="169"/>
    </row>
    <row r="14" spans="1:23" ht="33" customHeight="1" thickBot="1" thickTop="1">
      <c r="A14" s="307"/>
      <c r="B14" s="403"/>
      <c r="C14" s="88" t="s">
        <v>277</v>
      </c>
      <c r="D14" s="45">
        <f t="shared" si="0"/>
        <v>17</v>
      </c>
      <c r="E14" s="46"/>
      <c r="F14" s="46">
        <v>11</v>
      </c>
      <c r="G14" s="46"/>
      <c r="H14" s="46"/>
      <c r="I14" s="46"/>
      <c r="J14" s="46">
        <v>4</v>
      </c>
      <c r="K14" s="46"/>
      <c r="L14" s="46"/>
      <c r="M14" s="46"/>
      <c r="N14" s="46">
        <v>2</v>
      </c>
      <c r="O14" s="46"/>
      <c r="P14" s="46"/>
      <c r="Q14" s="46"/>
      <c r="R14" s="46"/>
      <c r="S14" s="46"/>
      <c r="T14" s="25"/>
      <c r="U14" s="29"/>
      <c r="W14" s="169"/>
    </row>
    <row r="15" spans="1:23" ht="33" customHeight="1" thickBot="1">
      <c r="A15" s="307"/>
      <c r="B15" s="404"/>
      <c r="C15" s="89" t="s">
        <v>313</v>
      </c>
      <c r="D15" s="90">
        <f t="shared" si="0"/>
        <v>0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25"/>
      <c r="U15" s="29"/>
      <c r="W15" s="169"/>
    </row>
    <row r="16" spans="1:23" ht="16.5" thickTop="1">
      <c r="A16" s="39">
        <v>2</v>
      </c>
      <c r="B16" s="74" t="s">
        <v>222</v>
      </c>
      <c r="C16" s="42" t="s">
        <v>279</v>
      </c>
      <c r="D16" s="86">
        <f t="shared" si="0"/>
        <v>23</v>
      </c>
      <c r="E16" s="87"/>
      <c r="F16" s="87">
        <v>18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>
        <v>5</v>
      </c>
      <c r="S16" s="87"/>
      <c r="T16" s="25"/>
      <c r="U16" s="29"/>
      <c r="W16" s="58">
        <f>SUM(D16)</f>
        <v>23</v>
      </c>
    </row>
    <row r="17" spans="1:23" ht="135" customHeight="1" thickBot="1">
      <c r="A17" s="61">
        <v>2.2</v>
      </c>
      <c r="B17" s="75" t="s">
        <v>257</v>
      </c>
      <c r="C17" s="39" t="s">
        <v>278</v>
      </c>
      <c r="D17" s="40">
        <f t="shared" si="0"/>
        <v>10</v>
      </c>
      <c r="E17" s="41"/>
      <c r="F17" s="41">
        <v>10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25"/>
      <c r="U17" s="29"/>
      <c r="W17" s="58">
        <f>SUM(D17)</f>
        <v>10</v>
      </c>
    </row>
    <row r="18" spans="1:23" ht="16.5" thickTop="1">
      <c r="A18" s="388" t="s">
        <v>209</v>
      </c>
      <c r="B18" s="389"/>
      <c r="C18" s="382"/>
      <c r="D18" s="45">
        <f>SUM(D11:D17)</f>
        <v>62</v>
      </c>
      <c r="E18" s="46">
        <f aca="true" t="shared" si="1" ref="E18:S18">SUM(E11:E17)</f>
        <v>0</v>
      </c>
      <c r="F18" s="46">
        <f t="shared" si="1"/>
        <v>47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8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2</v>
      </c>
      <c r="O18" s="46">
        <f t="shared" si="1"/>
        <v>0</v>
      </c>
      <c r="P18" s="46">
        <f t="shared" si="1"/>
        <v>0</v>
      </c>
      <c r="Q18" s="46">
        <f t="shared" si="1"/>
        <v>0</v>
      </c>
      <c r="R18" s="46">
        <f t="shared" si="1"/>
        <v>5</v>
      </c>
      <c r="S18" s="47">
        <f t="shared" si="1"/>
        <v>0</v>
      </c>
      <c r="T18" s="25"/>
      <c r="U18" s="29"/>
      <c r="W18">
        <f>SUM(W11:W17)</f>
        <v>62</v>
      </c>
    </row>
    <row r="19" spans="1:21" ht="28.5" customHeight="1">
      <c r="A19" s="390" t="s">
        <v>211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7"/>
      <c r="T19" s="25"/>
      <c r="U19" s="29"/>
    </row>
    <row r="20" spans="1:23" ht="74.25" customHeight="1">
      <c r="A20" s="190">
        <v>3</v>
      </c>
      <c r="B20" s="392" t="s">
        <v>294</v>
      </c>
      <c r="C20" s="29" t="s">
        <v>282</v>
      </c>
      <c r="D20" s="29">
        <f aca="true" t="shared" si="2" ref="D20:D31">SUM(E20:S20)</f>
        <v>18</v>
      </c>
      <c r="E20" s="29"/>
      <c r="F20" s="29">
        <v>9</v>
      </c>
      <c r="G20" s="29"/>
      <c r="H20" s="29"/>
      <c r="I20" s="29"/>
      <c r="J20" s="29">
        <v>2</v>
      </c>
      <c r="K20" s="29">
        <v>1</v>
      </c>
      <c r="L20" s="29"/>
      <c r="M20" s="29"/>
      <c r="N20" s="29"/>
      <c r="O20" s="29">
        <v>4</v>
      </c>
      <c r="P20" s="29"/>
      <c r="Q20" s="29">
        <v>2</v>
      </c>
      <c r="R20" s="29"/>
      <c r="S20" s="29"/>
      <c r="T20" s="25"/>
      <c r="U20" s="29"/>
      <c r="W20" s="169">
        <f>SUM(D20:D21)</f>
        <v>31</v>
      </c>
    </row>
    <row r="21" spans="1:23" ht="58.5" customHeight="1">
      <c r="A21" s="307"/>
      <c r="B21" s="397"/>
      <c r="C21" s="29" t="s">
        <v>280</v>
      </c>
      <c r="D21" s="29">
        <f t="shared" si="2"/>
        <v>13</v>
      </c>
      <c r="E21" s="29"/>
      <c r="F21" s="29">
        <v>8</v>
      </c>
      <c r="G21" s="29"/>
      <c r="H21" s="29"/>
      <c r="I21" s="29"/>
      <c r="J21" s="29"/>
      <c r="K21" s="29"/>
      <c r="L21" s="29">
        <v>1</v>
      </c>
      <c r="M21" s="29"/>
      <c r="N21" s="29"/>
      <c r="O21" s="29">
        <v>3</v>
      </c>
      <c r="P21" s="29"/>
      <c r="Q21" s="29">
        <v>1</v>
      </c>
      <c r="R21" s="29"/>
      <c r="S21" s="29"/>
      <c r="T21" s="25"/>
      <c r="U21" s="29"/>
      <c r="W21" s="169"/>
    </row>
    <row r="22" spans="1:23" ht="106.5" customHeight="1">
      <c r="A22" s="29">
        <v>4</v>
      </c>
      <c r="B22" s="76" t="s">
        <v>295</v>
      </c>
      <c r="C22" s="29" t="s">
        <v>281</v>
      </c>
      <c r="D22" s="29">
        <f t="shared" si="2"/>
        <v>21</v>
      </c>
      <c r="E22" s="29">
        <v>1</v>
      </c>
      <c r="F22" s="29">
        <v>4</v>
      </c>
      <c r="G22" s="29">
        <v>2</v>
      </c>
      <c r="H22" s="29">
        <v>4</v>
      </c>
      <c r="I22" s="29"/>
      <c r="J22" s="29">
        <v>1</v>
      </c>
      <c r="K22" s="29">
        <v>4</v>
      </c>
      <c r="L22" s="29">
        <v>1</v>
      </c>
      <c r="M22" s="29">
        <v>1</v>
      </c>
      <c r="N22" s="29"/>
      <c r="O22" s="29"/>
      <c r="P22" s="29">
        <v>2</v>
      </c>
      <c r="Q22" s="29">
        <v>1</v>
      </c>
      <c r="R22" s="29"/>
      <c r="S22" s="29"/>
      <c r="T22" s="25"/>
      <c r="U22" s="29"/>
      <c r="W22">
        <f>SUM(D22)</f>
        <v>21</v>
      </c>
    </row>
    <row r="23" spans="1:23" ht="35.25" customHeight="1">
      <c r="A23" s="190">
        <v>5</v>
      </c>
      <c r="B23" s="392" t="s">
        <v>297</v>
      </c>
      <c r="C23" s="29" t="s">
        <v>296</v>
      </c>
      <c r="D23" s="29">
        <f t="shared" si="2"/>
        <v>33</v>
      </c>
      <c r="E23" s="29">
        <v>5</v>
      </c>
      <c r="F23" s="29">
        <v>13</v>
      </c>
      <c r="G23" s="29"/>
      <c r="H23" s="29">
        <v>7</v>
      </c>
      <c r="I23" s="29"/>
      <c r="J23" s="29">
        <v>1</v>
      </c>
      <c r="K23" s="29">
        <v>2</v>
      </c>
      <c r="L23" s="29">
        <v>1</v>
      </c>
      <c r="M23" s="29">
        <v>1</v>
      </c>
      <c r="N23" s="29">
        <v>2</v>
      </c>
      <c r="O23" s="29"/>
      <c r="P23" s="29"/>
      <c r="Q23" s="29"/>
      <c r="R23" s="29">
        <v>1</v>
      </c>
      <c r="S23" s="29"/>
      <c r="T23" s="32"/>
      <c r="U23" s="32"/>
      <c r="W23" s="169">
        <f>SUM(D23:D25)</f>
        <v>74</v>
      </c>
    </row>
    <row r="24" spans="1:23" ht="36" customHeight="1">
      <c r="A24" s="307"/>
      <c r="B24" s="398"/>
      <c r="C24" s="29" t="s">
        <v>289</v>
      </c>
      <c r="D24" s="29">
        <f t="shared" si="2"/>
        <v>22</v>
      </c>
      <c r="E24" s="29">
        <v>1</v>
      </c>
      <c r="F24" s="29">
        <v>5</v>
      </c>
      <c r="G24" s="29">
        <v>1</v>
      </c>
      <c r="H24" s="29">
        <v>7</v>
      </c>
      <c r="I24" s="29"/>
      <c r="J24" s="29"/>
      <c r="K24" s="29">
        <v>2</v>
      </c>
      <c r="L24" s="29">
        <v>1</v>
      </c>
      <c r="M24" s="29">
        <v>1</v>
      </c>
      <c r="N24" s="29">
        <v>1</v>
      </c>
      <c r="O24" s="29"/>
      <c r="P24" s="29">
        <v>2</v>
      </c>
      <c r="Q24" s="29">
        <v>1</v>
      </c>
      <c r="R24" s="29"/>
      <c r="S24" s="29"/>
      <c r="T24" s="32"/>
      <c r="U24" s="32"/>
      <c r="W24" s="169"/>
    </row>
    <row r="25" spans="1:23" ht="38.25" customHeight="1">
      <c r="A25" s="307"/>
      <c r="B25" s="393"/>
      <c r="C25" s="29" t="s">
        <v>290</v>
      </c>
      <c r="D25" s="29">
        <f t="shared" si="2"/>
        <v>19</v>
      </c>
      <c r="E25" s="29">
        <v>2</v>
      </c>
      <c r="F25" s="29">
        <v>5</v>
      </c>
      <c r="G25" s="29"/>
      <c r="H25" s="29">
        <v>7</v>
      </c>
      <c r="I25" s="29"/>
      <c r="J25" s="29">
        <v>1</v>
      </c>
      <c r="K25" s="29">
        <v>1</v>
      </c>
      <c r="L25" s="29"/>
      <c r="M25" s="29">
        <v>1</v>
      </c>
      <c r="N25" s="29">
        <v>2</v>
      </c>
      <c r="O25" s="29"/>
      <c r="P25" s="29"/>
      <c r="Q25" s="29"/>
      <c r="R25" s="29"/>
      <c r="S25" s="29"/>
      <c r="T25" s="32"/>
      <c r="U25" s="32"/>
      <c r="W25" s="169"/>
    </row>
    <row r="26" spans="1:23" ht="36.75" customHeight="1">
      <c r="A26" s="190">
        <v>6</v>
      </c>
      <c r="B26" s="392" t="s">
        <v>292</v>
      </c>
      <c r="C26" s="29" t="s">
        <v>283</v>
      </c>
      <c r="D26" s="29">
        <f t="shared" si="2"/>
        <v>24</v>
      </c>
      <c r="E26" s="29"/>
      <c r="F26" s="29">
        <v>15</v>
      </c>
      <c r="G26" s="29"/>
      <c r="H26" s="29">
        <v>2</v>
      </c>
      <c r="I26" s="29">
        <v>1</v>
      </c>
      <c r="J26" s="29">
        <v>3</v>
      </c>
      <c r="K26" s="29">
        <v>1</v>
      </c>
      <c r="L26" s="29"/>
      <c r="M26" s="29"/>
      <c r="N26" s="29"/>
      <c r="O26" s="29"/>
      <c r="P26" s="29"/>
      <c r="Q26" s="29">
        <v>2</v>
      </c>
      <c r="R26" s="29"/>
      <c r="S26" s="29"/>
      <c r="T26" s="32"/>
      <c r="U26" s="32"/>
      <c r="W26" s="169">
        <f>SUM(D26:D27)</f>
        <v>33</v>
      </c>
    </row>
    <row r="27" spans="1:23" ht="39" customHeight="1">
      <c r="A27" s="307"/>
      <c r="B27" s="393"/>
      <c r="C27" s="72" t="s">
        <v>213</v>
      </c>
      <c r="D27" s="29">
        <f t="shared" si="2"/>
        <v>9</v>
      </c>
      <c r="E27" s="29"/>
      <c r="F27" s="29">
        <v>4</v>
      </c>
      <c r="G27" s="29"/>
      <c r="H27" s="29">
        <v>2</v>
      </c>
      <c r="I27" s="29"/>
      <c r="J27" s="29"/>
      <c r="K27" s="29">
        <v>1</v>
      </c>
      <c r="L27" s="29"/>
      <c r="M27" s="29"/>
      <c r="N27" s="29"/>
      <c r="O27" s="29"/>
      <c r="P27" s="29"/>
      <c r="Q27" s="29">
        <v>2</v>
      </c>
      <c r="R27" s="29"/>
      <c r="S27" s="29"/>
      <c r="T27" s="32"/>
      <c r="U27" s="32"/>
      <c r="W27" s="169"/>
    </row>
    <row r="28" spans="1:23" ht="72.75" customHeight="1">
      <c r="A28" s="29">
        <v>7</v>
      </c>
      <c r="B28" s="77" t="s">
        <v>298</v>
      </c>
      <c r="C28" s="29" t="s">
        <v>282</v>
      </c>
      <c r="D28" s="29">
        <f t="shared" si="2"/>
        <v>31</v>
      </c>
      <c r="E28" s="29"/>
      <c r="F28" s="29">
        <v>4</v>
      </c>
      <c r="G28" s="29">
        <v>1</v>
      </c>
      <c r="H28" s="29">
        <v>6</v>
      </c>
      <c r="I28" s="29"/>
      <c r="J28" s="29"/>
      <c r="K28" s="29">
        <v>6</v>
      </c>
      <c r="L28" s="29"/>
      <c r="M28" s="29">
        <v>2</v>
      </c>
      <c r="N28" s="29">
        <v>3</v>
      </c>
      <c r="O28" s="29"/>
      <c r="P28" s="29">
        <v>4</v>
      </c>
      <c r="Q28" s="29">
        <v>5</v>
      </c>
      <c r="R28" s="29"/>
      <c r="S28" s="29"/>
      <c r="T28" s="32"/>
      <c r="U28" s="32"/>
      <c r="W28">
        <f>SUM(D28)</f>
        <v>31</v>
      </c>
    </row>
    <row r="29" spans="1:23" ht="39.75" customHeight="1">
      <c r="A29" s="190">
        <v>8</v>
      </c>
      <c r="B29" s="394" t="s">
        <v>299</v>
      </c>
      <c r="C29" s="29" t="s">
        <v>285</v>
      </c>
      <c r="D29" s="29">
        <f t="shared" si="2"/>
        <v>17</v>
      </c>
      <c r="E29" s="29">
        <v>2</v>
      </c>
      <c r="F29" s="29">
        <v>3</v>
      </c>
      <c r="G29" s="29"/>
      <c r="H29" s="29">
        <v>6</v>
      </c>
      <c r="I29" s="29"/>
      <c r="J29" s="29">
        <v>3</v>
      </c>
      <c r="K29" s="29"/>
      <c r="L29" s="29"/>
      <c r="M29" s="29">
        <v>1</v>
      </c>
      <c r="N29" s="29"/>
      <c r="O29" s="29"/>
      <c r="P29" s="29"/>
      <c r="Q29" s="29">
        <v>2</v>
      </c>
      <c r="R29" s="29"/>
      <c r="S29" s="29"/>
      <c r="T29" s="32"/>
      <c r="U29" s="32"/>
      <c r="W29" s="169">
        <f>SUM(D29:D31)</f>
        <v>73</v>
      </c>
    </row>
    <row r="30" spans="1:23" ht="42" customHeight="1">
      <c r="A30" s="307"/>
      <c r="B30" s="395"/>
      <c r="C30" s="38" t="s">
        <v>286</v>
      </c>
      <c r="D30" s="29">
        <f t="shared" si="2"/>
        <v>32</v>
      </c>
      <c r="E30" s="29">
        <v>2</v>
      </c>
      <c r="F30" s="29">
        <v>5</v>
      </c>
      <c r="G30" s="29"/>
      <c r="H30" s="29">
        <v>7</v>
      </c>
      <c r="I30" s="29"/>
      <c r="J30" s="29">
        <v>4</v>
      </c>
      <c r="K30" s="29">
        <v>9</v>
      </c>
      <c r="L30" s="29">
        <v>2</v>
      </c>
      <c r="M30" s="29">
        <v>1</v>
      </c>
      <c r="N30" s="29"/>
      <c r="O30" s="29"/>
      <c r="P30" s="29"/>
      <c r="Q30" s="29">
        <v>2</v>
      </c>
      <c r="R30" s="29"/>
      <c r="S30" s="29"/>
      <c r="T30" s="32"/>
      <c r="U30" s="32"/>
      <c r="W30" s="169"/>
    </row>
    <row r="31" spans="1:23" ht="35.25" customHeight="1">
      <c r="A31" s="307"/>
      <c r="B31" s="396"/>
      <c r="C31" s="38" t="s">
        <v>287</v>
      </c>
      <c r="D31" s="29">
        <f t="shared" si="2"/>
        <v>24</v>
      </c>
      <c r="E31" s="29">
        <v>2</v>
      </c>
      <c r="F31" s="29">
        <v>1</v>
      </c>
      <c r="G31" s="29"/>
      <c r="H31" s="29">
        <v>6</v>
      </c>
      <c r="I31" s="29"/>
      <c r="J31" s="29"/>
      <c r="K31" s="29">
        <v>11</v>
      </c>
      <c r="L31" s="29">
        <v>1</v>
      </c>
      <c r="M31" s="29">
        <v>1</v>
      </c>
      <c r="N31" s="29"/>
      <c r="O31" s="29"/>
      <c r="P31" s="29"/>
      <c r="Q31" s="29">
        <v>2</v>
      </c>
      <c r="R31" s="29"/>
      <c r="S31" s="29"/>
      <c r="T31" s="32"/>
      <c r="U31" s="32"/>
      <c r="W31" s="169"/>
    </row>
    <row r="32" spans="1:23" ht="69.75" customHeight="1" thickBot="1">
      <c r="A32" s="42">
        <v>9</v>
      </c>
      <c r="B32" s="78" t="s">
        <v>224</v>
      </c>
      <c r="C32" s="73" t="s">
        <v>288</v>
      </c>
      <c r="D32" s="42">
        <f>SUM(E32:S32)</f>
        <v>18</v>
      </c>
      <c r="E32" s="42"/>
      <c r="F32" s="39">
        <v>3</v>
      </c>
      <c r="G32" s="39">
        <v>1</v>
      </c>
      <c r="H32" s="39">
        <v>1</v>
      </c>
      <c r="I32" s="39"/>
      <c r="J32" s="39">
        <v>3</v>
      </c>
      <c r="K32" s="39">
        <v>4</v>
      </c>
      <c r="L32" s="39">
        <v>1</v>
      </c>
      <c r="M32" s="39">
        <v>1</v>
      </c>
      <c r="N32" s="39"/>
      <c r="O32" s="39"/>
      <c r="P32" s="39"/>
      <c r="Q32" s="39">
        <v>3</v>
      </c>
      <c r="R32" s="39">
        <v>1</v>
      </c>
      <c r="S32" s="39"/>
      <c r="T32" s="32"/>
      <c r="U32" s="32"/>
      <c r="W32">
        <f>SUM(D32)</f>
        <v>18</v>
      </c>
    </row>
    <row r="33" spans="1:23" ht="16.5" thickTop="1">
      <c r="A33" s="388" t="s">
        <v>209</v>
      </c>
      <c r="B33" s="389"/>
      <c r="C33" s="382"/>
      <c r="D33" s="48">
        <f>SUM(D20:D32)</f>
        <v>281</v>
      </c>
      <c r="E33" s="48">
        <f aca="true" t="shared" si="3" ref="E33:S33">SUM(E20:E32)</f>
        <v>15</v>
      </c>
      <c r="F33" s="48">
        <f t="shared" si="3"/>
        <v>79</v>
      </c>
      <c r="G33" s="48">
        <f t="shared" si="3"/>
        <v>5</v>
      </c>
      <c r="H33" s="48">
        <f t="shared" si="3"/>
        <v>55</v>
      </c>
      <c r="I33" s="48">
        <f t="shared" si="3"/>
        <v>1</v>
      </c>
      <c r="J33" s="48">
        <f t="shared" si="3"/>
        <v>18</v>
      </c>
      <c r="K33" s="48">
        <f t="shared" si="3"/>
        <v>42</v>
      </c>
      <c r="L33" s="48">
        <f t="shared" si="3"/>
        <v>8</v>
      </c>
      <c r="M33" s="48">
        <f t="shared" si="3"/>
        <v>10</v>
      </c>
      <c r="N33" s="48">
        <f t="shared" si="3"/>
        <v>8</v>
      </c>
      <c r="O33" s="48">
        <f t="shared" si="3"/>
        <v>7</v>
      </c>
      <c r="P33" s="48">
        <f t="shared" si="3"/>
        <v>8</v>
      </c>
      <c r="Q33" s="48">
        <f t="shared" si="3"/>
        <v>23</v>
      </c>
      <c r="R33" s="48">
        <f t="shared" si="3"/>
        <v>2</v>
      </c>
      <c r="S33" s="49">
        <f t="shared" si="3"/>
        <v>0</v>
      </c>
      <c r="T33" s="32"/>
      <c r="U33" s="32"/>
      <c r="W33">
        <f>SUM(W20:W32)</f>
        <v>281</v>
      </c>
    </row>
    <row r="34" spans="1:21" ht="24" customHeight="1">
      <c r="A34" s="390" t="s">
        <v>214</v>
      </c>
      <c r="B34" s="391"/>
      <c r="C34" s="391"/>
      <c r="D34" s="391"/>
      <c r="E34" s="391"/>
      <c r="F34" s="391"/>
      <c r="G34" s="39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2"/>
      <c r="T34" s="32"/>
      <c r="U34" s="32"/>
    </row>
    <row r="35" spans="1:23" ht="26.25" customHeight="1">
      <c r="A35" s="190">
        <v>10</v>
      </c>
      <c r="B35" s="385" t="s">
        <v>225</v>
      </c>
      <c r="C35" s="29" t="s">
        <v>301</v>
      </c>
      <c r="D35" s="29">
        <f aca="true" t="shared" si="4" ref="D35:D57">SUM(E35:S35)</f>
        <v>13</v>
      </c>
      <c r="E35" s="29"/>
      <c r="F35" s="29">
        <v>1</v>
      </c>
      <c r="G35" s="29"/>
      <c r="H35" s="29"/>
      <c r="I35" s="29"/>
      <c r="J35" s="29"/>
      <c r="K35" s="29"/>
      <c r="L35" s="29"/>
      <c r="M35" s="29"/>
      <c r="N35" s="29"/>
      <c r="O35" s="29">
        <v>12</v>
      </c>
      <c r="P35" s="29"/>
      <c r="Q35" s="29"/>
      <c r="R35" s="29"/>
      <c r="S35" s="29"/>
      <c r="T35" s="32"/>
      <c r="U35" s="32"/>
      <c r="W35" s="169">
        <f>SUM(D35:D37)</f>
        <v>39</v>
      </c>
    </row>
    <row r="36" spans="1:23" ht="26.25" customHeight="1">
      <c r="A36" s="307"/>
      <c r="B36" s="386"/>
      <c r="C36" s="29" t="s">
        <v>302</v>
      </c>
      <c r="D36" s="29">
        <f t="shared" si="4"/>
        <v>13</v>
      </c>
      <c r="E36" s="29"/>
      <c r="F36" s="29">
        <v>1</v>
      </c>
      <c r="G36" s="29"/>
      <c r="H36" s="29"/>
      <c r="I36" s="29"/>
      <c r="J36" s="29"/>
      <c r="K36" s="29"/>
      <c r="L36" s="29"/>
      <c r="M36" s="29"/>
      <c r="N36" s="29"/>
      <c r="O36" s="29">
        <v>12</v>
      </c>
      <c r="P36" s="29"/>
      <c r="Q36" s="29"/>
      <c r="R36" s="29"/>
      <c r="S36" s="29"/>
      <c r="T36" s="32"/>
      <c r="U36" s="32"/>
      <c r="W36" s="169"/>
    </row>
    <row r="37" spans="1:23" ht="26.25" customHeight="1">
      <c r="A37" s="307"/>
      <c r="B37" s="386"/>
      <c r="C37" s="29" t="s">
        <v>305</v>
      </c>
      <c r="D37" s="29">
        <f t="shared" si="4"/>
        <v>13</v>
      </c>
      <c r="E37" s="29"/>
      <c r="F37" s="29"/>
      <c r="G37" s="29"/>
      <c r="H37" s="29"/>
      <c r="I37" s="29"/>
      <c r="J37" s="29"/>
      <c r="K37" s="29"/>
      <c r="L37" s="29"/>
      <c r="M37" s="29">
        <v>1</v>
      </c>
      <c r="N37" s="29"/>
      <c r="O37" s="29">
        <v>12</v>
      </c>
      <c r="P37" s="29"/>
      <c r="Q37" s="29"/>
      <c r="R37" s="29"/>
      <c r="S37" s="29"/>
      <c r="T37" s="32"/>
      <c r="U37" s="32"/>
      <c r="W37" s="169"/>
    </row>
    <row r="38" spans="1:23" ht="23.25" customHeight="1">
      <c r="A38" s="190">
        <v>11</v>
      </c>
      <c r="B38" s="385" t="s">
        <v>226</v>
      </c>
      <c r="C38" s="29" t="s">
        <v>304</v>
      </c>
      <c r="D38" s="29">
        <f t="shared" si="4"/>
        <v>18</v>
      </c>
      <c r="E38" s="29"/>
      <c r="F38" s="29">
        <v>8</v>
      </c>
      <c r="G38" s="29"/>
      <c r="H38" s="29"/>
      <c r="I38" s="29"/>
      <c r="J38" s="29"/>
      <c r="K38" s="29"/>
      <c r="L38" s="29"/>
      <c r="M38" s="29"/>
      <c r="N38" s="29"/>
      <c r="O38" s="29">
        <v>10</v>
      </c>
      <c r="P38" s="29"/>
      <c r="Q38" s="29"/>
      <c r="R38" s="29"/>
      <c r="S38" s="29"/>
      <c r="T38" s="32"/>
      <c r="U38" s="32"/>
      <c r="W38" s="169">
        <f>SUM(D38:D41)</f>
        <v>69</v>
      </c>
    </row>
    <row r="39" spans="1:23" ht="26.25" customHeight="1">
      <c r="A39" s="190"/>
      <c r="B39" s="385"/>
      <c r="C39" s="29" t="s">
        <v>303</v>
      </c>
      <c r="D39" s="29">
        <f t="shared" si="4"/>
        <v>17</v>
      </c>
      <c r="E39" s="29"/>
      <c r="F39" s="29">
        <v>7</v>
      </c>
      <c r="G39" s="29"/>
      <c r="H39" s="29"/>
      <c r="I39" s="29"/>
      <c r="J39" s="29">
        <v>1</v>
      </c>
      <c r="K39" s="29"/>
      <c r="L39" s="29">
        <v>2</v>
      </c>
      <c r="M39" s="29">
        <v>1</v>
      </c>
      <c r="N39" s="29">
        <v>1</v>
      </c>
      <c r="O39" s="29"/>
      <c r="P39" s="29"/>
      <c r="Q39" s="29"/>
      <c r="R39" s="29">
        <v>5</v>
      </c>
      <c r="S39" s="29"/>
      <c r="T39" s="32"/>
      <c r="U39" s="32"/>
      <c r="W39" s="169"/>
    </row>
    <row r="40" spans="1:23" ht="26.25" customHeight="1">
      <c r="A40" s="307"/>
      <c r="B40" s="386"/>
      <c r="C40" s="29" t="s">
        <v>307</v>
      </c>
      <c r="D40" s="29">
        <f t="shared" si="4"/>
        <v>17</v>
      </c>
      <c r="E40" s="29"/>
      <c r="F40" s="29">
        <v>3</v>
      </c>
      <c r="G40" s="29"/>
      <c r="H40" s="29"/>
      <c r="I40" s="29"/>
      <c r="J40" s="29">
        <v>2</v>
      </c>
      <c r="K40" s="29"/>
      <c r="L40" s="29"/>
      <c r="M40" s="29">
        <v>1</v>
      </c>
      <c r="N40" s="29">
        <v>1</v>
      </c>
      <c r="O40" s="29">
        <v>10</v>
      </c>
      <c r="P40" s="29"/>
      <c r="Q40" s="29"/>
      <c r="R40" s="29"/>
      <c r="S40" s="29"/>
      <c r="T40" s="32"/>
      <c r="U40" s="32"/>
      <c r="W40" s="169"/>
    </row>
    <row r="41" spans="1:23" ht="30.75" customHeight="1">
      <c r="A41" s="307"/>
      <c r="B41" s="386"/>
      <c r="C41" s="29" t="s">
        <v>305</v>
      </c>
      <c r="D41" s="29">
        <f t="shared" si="4"/>
        <v>17</v>
      </c>
      <c r="E41" s="29"/>
      <c r="F41" s="29"/>
      <c r="G41" s="29"/>
      <c r="H41" s="29"/>
      <c r="I41" s="29"/>
      <c r="J41" s="29"/>
      <c r="K41" s="29"/>
      <c r="L41" s="29"/>
      <c r="M41" s="29">
        <v>1</v>
      </c>
      <c r="N41" s="29"/>
      <c r="O41" s="29">
        <v>10</v>
      </c>
      <c r="P41" s="29"/>
      <c r="Q41" s="29"/>
      <c r="R41" s="29">
        <v>6</v>
      </c>
      <c r="S41" s="29"/>
      <c r="T41" s="32"/>
      <c r="U41" s="32"/>
      <c r="W41" s="169"/>
    </row>
    <row r="42" spans="1:25" ht="65.25" customHeight="1">
      <c r="A42" s="29">
        <v>12</v>
      </c>
      <c r="B42" s="77" t="s">
        <v>227</v>
      </c>
      <c r="C42" s="29" t="s">
        <v>310</v>
      </c>
      <c r="D42" s="29">
        <f t="shared" si="4"/>
        <v>15</v>
      </c>
      <c r="E42" s="29"/>
      <c r="F42" s="29">
        <v>3</v>
      </c>
      <c r="G42" s="29">
        <v>2</v>
      </c>
      <c r="H42" s="29"/>
      <c r="I42" s="29"/>
      <c r="J42" s="29"/>
      <c r="K42" s="29">
        <v>9</v>
      </c>
      <c r="L42" s="29"/>
      <c r="M42" s="29">
        <v>1</v>
      </c>
      <c r="N42" s="29"/>
      <c r="O42" s="29"/>
      <c r="P42" s="29"/>
      <c r="Q42" s="29"/>
      <c r="R42" s="29"/>
      <c r="S42" s="29"/>
      <c r="T42" s="32"/>
      <c r="U42" s="32"/>
      <c r="W42">
        <f>SUM(D42)</f>
        <v>15</v>
      </c>
      <c r="X42" s="29"/>
      <c r="Y42" s="29"/>
    </row>
    <row r="43" spans="1:23" ht="30" customHeight="1">
      <c r="A43" s="190">
        <v>13</v>
      </c>
      <c r="B43" s="385" t="s">
        <v>228</v>
      </c>
      <c r="C43" s="29" t="s">
        <v>308</v>
      </c>
      <c r="D43" s="29">
        <f t="shared" si="4"/>
        <v>20</v>
      </c>
      <c r="E43" s="29"/>
      <c r="F43" s="29">
        <v>7</v>
      </c>
      <c r="G43" s="29"/>
      <c r="H43" s="29">
        <v>1</v>
      </c>
      <c r="I43" s="29"/>
      <c r="J43" s="29">
        <v>1</v>
      </c>
      <c r="K43" s="29">
        <v>6</v>
      </c>
      <c r="L43" s="29"/>
      <c r="M43" s="29">
        <v>2</v>
      </c>
      <c r="N43" s="29">
        <v>1</v>
      </c>
      <c r="O43" s="29"/>
      <c r="P43" s="29"/>
      <c r="Q43" s="29"/>
      <c r="R43" s="29">
        <v>2</v>
      </c>
      <c r="S43" s="29"/>
      <c r="T43" s="32"/>
      <c r="U43" s="32"/>
      <c r="W43" s="169">
        <f>SUM(D43:D44)</f>
        <v>35</v>
      </c>
    </row>
    <row r="44" spans="1:23" ht="30" customHeight="1">
      <c r="A44" s="307"/>
      <c r="B44" s="386"/>
      <c r="C44" s="29" t="s">
        <v>309</v>
      </c>
      <c r="D44" s="29">
        <f t="shared" si="4"/>
        <v>15</v>
      </c>
      <c r="E44" s="29"/>
      <c r="F44" s="29">
        <v>4</v>
      </c>
      <c r="G44" s="29"/>
      <c r="H44" s="29">
        <v>2</v>
      </c>
      <c r="I44" s="29"/>
      <c r="J44" s="29"/>
      <c r="K44" s="29">
        <v>4</v>
      </c>
      <c r="L44" s="29">
        <v>1</v>
      </c>
      <c r="M44" s="29">
        <v>3</v>
      </c>
      <c r="N44" s="29">
        <v>1</v>
      </c>
      <c r="O44" s="29"/>
      <c r="P44" s="29"/>
      <c r="Q44" s="29"/>
      <c r="R44" s="29"/>
      <c r="S44" s="29"/>
      <c r="T44" s="32"/>
      <c r="U44" s="32"/>
      <c r="W44" s="169"/>
    </row>
    <row r="45" spans="1:23" ht="25.5" customHeight="1">
      <c r="A45" s="190">
        <v>14</v>
      </c>
      <c r="B45" s="387" t="s">
        <v>229</v>
      </c>
      <c r="C45" s="29" t="s">
        <v>230</v>
      </c>
      <c r="D45" s="29">
        <f t="shared" si="4"/>
        <v>43</v>
      </c>
      <c r="E45" s="29">
        <v>1</v>
      </c>
      <c r="F45" s="29">
        <v>4</v>
      </c>
      <c r="G45" s="29">
        <v>1</v>
      </c>
      <c r="H45" s="29"/>
      <c r="I45" s="29"/>
      <c r="J45" s="29">
        <v>3</v>
      </c>
      <c r="K45" s="29">
        <v>2</v>
      </c>
      <c r="L45" s="29">
        <v>2</v>
      </c>
      <c r="M45" s="29">
        <v>2</v>
      </c>
      <c r="N45" s="29"/>
      <c r="O45" s="29"/>
      <c r="P45" s="29">
        <v>3</v>
      </c>
      <c r="Q45" s="29">
        <v>1</v>
      </c>
      <c r="R45" s="29">
        <v>4</v>
      </c>
      <c r="S45" s="29">
        <v>20</v>
      </c>
      <c r="T45" s="32"/>
      <c r="U45" s="32"/>
      <c r="W45" s="169">
        <f>SUM(D45:D46)</f>
        <v>94</v>
      </c>
    </row>
    <row r="46" spans="1:23" ht="21.75" customHeight="1">
      <c r="A46" s="307"/>
      <c r="B46" s="171"/>
      <c r="C46" s="29" t="s">
        <v>218</v>
      </c>
      <c r="D46" s="29">
        <f t="shared" si="4"/>
        <v>51</v>
      </c>
      <c r="E46" s="29">
        <v>2</v>
      </c>
      <c r="F46" s="29">
        <v>4</v>
      </c>
      <c r="G46" s="29">
        <v>2</v>
      </c>
      <c r="H46" s="29">
        <v>2</v>
      </c>
      <c r="I46" s="29"/>
      <c r="J46" s="29">
        <v>3</v>
      </c>
      <c r="K46" s="29"/>
      <c r="L46" s="29">
        <v>2</v>
      </c>
      <c r="M46" s="29">
        <v>2</v>
      </c>
      <c r="N46" s="29"/>
      <c r="O46" s="29"/>
      <c r="P46" s="29"/>
      <c r="Q46" s="29">
        <v>3</v>
      </c>
      <c r="R46" s="29">
        <v>3</v>
      </c>
      <c r="S46" s="29">
        <v>28</v>
      </c>
      <c r="T46" s="32"/>
      <c r="U46" s="32"/>
      <c r="W46" s="169"/>
    </row>
    <row r="47" spans="1:23" ht="20.25" customHeight="1">
      <c r="A47" s="190">
        <v>15</v>
      </c>
      <c r="B47" s="361" t="s">
        <v>231</v>
      </c>
      <c r="C47" s="29" t="s">
        <v>230</v>
      </c>
      <c r="D47" s="29">
        <f t="shared" si="4"/>
        <v>56</v>
      </c>
      <c r="E47" s="29">
        <v>1</v>
      </c>
      <c r="F47" s="29">
        <v>11</v>
      </c>
      <c r="G47" s="29">
        <v>1</v>
      </c>
      <c r="H47" s="29">
        <v>1</v>
      </c>
      <c r="I47" s="29"/>
      <c r="J47" s="29">
        <v>5</v>
      </c>
      <c r="K47" s="29">
        <v>1</v>
      </c>
      <c r="L47" s="29">
        <v>3</v>
      </c>
      <c r="M47" s="29">
        <v>2</v>
      </c>
      <c r="N47" s="29"/>
      <c r="O47" s="29"/>
      <c r="P47" s="29">
        <v>3</v>
      </c>
      <c r="Q47" s="29"/>
      <c r="R47" s="29">
        <v>3</v>
      </c>
      <c r="S47" s="29">
        <v>25</v>
      </c>
      <c r="T47" s="32"/>
      <c r="U47" s="32"/>
      <c r="W47" s="169">
        <f>SUM(D47:D49)</f>
        <v>163</v>
      </c>
    </row>
    <row r="48" spans="1:23" ht="18.75" customHeight="1">
      <c r="A48" s="307"/>
      <c r="B48" s="171"/>
      <c r="C48" s="29" t="s">
        <v>219</v>
      </c>
      <c r="D48" s="29">
        <f t="shared" si="4"/>
        <v>51</v>
      </c>
      <c r="E48" s="29">
        <v>1</v>
      </c>
      <c r="F48" s="29">
        <v>4</v>
      </c>
      <c r="G48" s="29">
        <v>1</v>
      </c>
      <c r="H48" s="29">
        <v>2</v>
      </c>
      <c r="I48" s="29"/>
      <c r="J48" s="29">
        <v>5</v>
      </c>
      <c r="K48" s="29">
        <v>1</v>
      </c>
      <c r="L48" s="29">
        <v>6</v>
      </c>
      <c r="M48" s="29">
        <v>4</v>
      </c>
      <c r="N48" s="29"/>
      <c r="O48" s="29"/>
      <c r="P48" s="29"/>
      <c r="Q48" s="29">
        <v>2</v>
      </c>
      <c r="R48" s="29"/>
      <c r="S48" s="29">
        <v>25</v>
      </c>
      <c r="T48" s="32"/>
      <c r="U48" s="32"/>
      <c r="W48" s="169"/>
    </row>
    <row r="49" spans="1:23" ht="15.75">
      <c r="A49" s="307"/>
      <c r="B49" s="171"/>
      <c r="C49" s="29" t="s">
        <v>220</v>
      </c>
      <c r="D49" s="29">
        <f t="shared" si="4"/>
        <v>56</v>
      </c>
      <c r="E49" s="29">
        <v>3</v>
      </c>
      <c r="F49" s="29"/>
      <c r="G49" s="29"/>
      <c r="H49" s="29">
        <v>4</v>
      </c>
      <c r="I49" s="29"/>
      <c r="J49" s="29">
        <v>6</v>
      </c>
      <c r="K49" s="29"/>
      <c r="L49" s="29">
        <v>4</v>
      </c>
      <c r="M49" s="29">
        <v>10</v>
      </c>
      <c r="N49" s="29"/>
      <c r="O49" s="29"/>
      <c r="P49" s="29"/>
      <c r="Q49" s="29">
        <v>3</v>
      </c>
      <c r="R49" s="29">
        <v>1</v>
      </c>
      <c r="S49" s="29">
        <v>25</v>
      </c>
      <c r="T49" s="32"/>
      <c r="U49" s="32"/>
      <c r="W49" s="169"/>
    </row>
    <row r="50" spans="1:23" ht="47.25">
      <c r="A50" s="29">
        <v>16</v>
      </c>
      <c r="B50" s="38" t="s">
        <v>232</v>
      </c>
      <c r="C50" s="29" t="s">
        <v>216</v>
      </c>
      <c r="D50" s="29">
        <f t="shared" si="4"/>
        <v>14</v>
      </c>
      <c r="E50" s="29">
        <v>1</v>
      </c>
      <c r="F50" s="29">
        <v>3</v>
      </c>
      <c r="G50" s="29"/>
      <c r="H50" s="29">
        <v>4</v>
      </c>
      <c r="I50" s="29"/>
      <c r="J50" s="29"/>
      <c r="K50" s="29"/>
      <c r="L50" s="29">
        <v>3</v>
      </c>
      <c r="M50" s="29"/>
      <c r="N50" s="29"/>
      <c r="O50" s="29"/>
      <c r="P50" s="29"/>
      <c r="Q50" s="29">
        <v>3</v>
      </c>
      <c r="R50" s="29"/>
      <c r="S50" s="29"/>
      <c r="T50" s="32"/>
      <c r="U50" s="32"/>
      <c r="W50">
        <f>SUM(D50)</f>
        <v>14</v>
      </c>
    </row>
    <row r="51" spans="1:23" ht="46.5" customHeight="1">
      <c r="A51" s="190">
        <v>17</v>
      </c>
      <c r="B51" s="351" t="s">
        <v>233</v>
      </c>
      <c r="C51" s="29" t="s">
        <v>234</v>
      </c>
      <c r="D51" s="29">
        <f t="shared" si="4"/>
        <v>34</v>
      </c>
      <c r="E51" s="29"/>
      <c r="F51" s="29"/>
      <c r="G51" s="29">
        <v>5</v>
      </c>
      <c r="H51" s="29">
        <v>1</v>
      </c>
      <c r="I51" s="29"/>
      <c r="J51" s="29">
        <v>2</v>
      </c>
      <c r="K51" s="29">
        <v>1</v>
      </c>
      <c r="L51" s="29">
        <v>2</v>
      </c>
      <c r="M51" s="29">
        <v>1</v>
      </c>
      <c r="N51" s="29"/>
      <c r="O51" s="29"/>
      <c r="P51" s="29"/>
      <c r="Q51" s="29">
        <v>3</v>
      </c>
      <c r="R51" s="29">
        <v>4</v>
      </c>
      <c r="S51" s="29">
        <v>15</v>
      </c>
      <c r="T51" s="32"/>
      <c r="U51" s="32"/>
      <c r="W51" s="169">
        <f>SUM(D51:D52)</f>
        <v>88</v>
      </c>
    </row>
    <row r="52" spans="1:23" ht="23.25" customHeight="1">
      <c r="A52" s="190"/>
      <c r="B52" s="351"/>
      <c r="C52" s="29" t="s">
        <v>217</v>
      </c>
      <c r="D52" s="29">
        <f t="shared" si="4"/>
        <v>54</v>
      </c>
      <c r="E52" s="29"/>
      <c r="F52" s="29">
        <v>16</v>
      </c>
      <c r="G52" s="29">
        <v>5</v>
      </c>
      <c r="H52" s="29">
        <v>1</v>
      </c>
      <c r="I52" s="29"/>
      <c r="J52" s="29">
        <v>3</v>
      </c>
      <c r="K52" s="29">
        <v>2</v>
      </c>
      <c r="L52" s="29">
        <v>4</v>
      </c>
      <c r="M52" s="29">
        <v>3</v>
      </c>
      <c r="N52" s="29"/>
      <c r="O52" s="29"/>
      <c r="P52" s="29"/>
      <c r="Q52" s="29">
        <v>2</v>
      </c>
      <c r="R52" s="29">
        <v>2</v>
      </c>
      <c r="S52" s="29">
        <v>16</v>
      </c>
      <c r="T52" s="32"/>
      <c r="U52" s="32"/>
      <c r="W52" s="169"/>
    </row>
    <row r="53" spans="1:23" ht="78" customHeight="1">
      <c r="A53" s="190">
        <v>18</v>
      </c>
      <c r="B53" s="361" t="s">
        <v>235</v>
      </c>
      <c r="C53" s="29" t="s">
        <v>215</v>
      </c>
      <c r="D53" s="29">
        <f t="shared" si="4"/>
        <v>18</v>
      </c>
      <c r="E53" s="29"/>
      <c r="F53" s="29">
        <v>9</v>
      </c>
      <c r="G53" s="29">
        <v>3</v>
      </c>
      <c r="H53" s="29"/>
      <c r="I53" s="29"/>
      <c r="J53" s="29">
        <v>2</v>
      </c>
      <c r="K53" s="29">
        <v>2</v>
      </c>
      <c r="L53" s="29"/>
      <c r="M53" s="29"/>
      <c r="N53" s="29"/>
      <c r="O53" s="29">
        <v>2</v>
      </c>
      <c r="P53" s="29"/>
      <c r="Q53" s="29"/>
      <c r="R53" s="29"/>
      <c r="S53" s="29"/>
      <c r="T53" s="32"/>
      <c r="U53" s="32"/>
      <c r="W53" s="169">
        <f>SUM(D53:D54)</f>
        <v>35</v>
      </c>
    </row>
    <row r="54" spans="1:23" ht="25.5" customHeight="1">
      <c r="A54" s="190"/>
      <c r="B54" s="361"/>
      <c r="C54" s="29" t="s">
        <v>236</v>
      </c>
      <c r="D54" s="29">
        <f t="shared" si="4"/>
        <v>17</v>
      </c>
      <c r="E54" s="29">
        <v>2</v>
      </c>
      <c r="F54" s="29">
        <v>7</v>
      </c>
      <c r="G54" s="29">
        <v>2</v>
      </c>
      <c r="H54" s="29"/>
      <c r="I54" s="29"/>
      <c r="J54" s="29">
        <v>2</v>
      </c>
      <c r="K54" s="29">
        <v>2</v>
      </c>
      <c r="L54" s="29"/>
      <c r="M54" s="29"/>
      <c r="N54" s="29"/>
      <c r="O54" s="29">
        <v>2</v>
      </c>
      <c r="P54" s="29"/>
      <c r="Q54" s="29"/>
      <c r="R54" s="29"/>
      <c r="S54" s="29"/>
      <c r="T54" s="32"/>
      <c r="U54" s="32"/>
      <c r="W54" s="169"/>
    </row>
    <row r="55" spans="1:23" ht="47.25">
      <c r="A55" s="29">
        <v>19</v>
      </c>
      <c r="B55" s="50" t="s">
        <v>237</v>
      </c>
      <c r="C55" s="29" t="s">
        <v>223</v>
      </c>
      <c r="D55" s="29">
        <f t="shared" si="4"/>
        <v>26</v>
      </c>
      <c r="E55" s="29"/>
      <c r="F55" s="29"/>
      <c r="G55" s="29">
        <v>4</v>
      </c>
      <c r="H55" s="29">
        <v>2</v>
      </c>
      <c r="I55" s="29"/>
      <c r="J55" s="29"/>
      <c r="K55" s="29">
        <v>4</v>
      </c>
      <c r="L55" s="29"/>
      <c r="M55" s="29"/>
      <c r="N55" s="29"/>
      <c r="O55" s="29">
        <v>6</v>
      </c>
      <c r="P55" s="29"/>
      <c r="Q55" s="29"/>
      <c r="R55" s="29">
        <v>10</v>
      </c>
      <c r="S55" s="29"/>
      <c r="T55" s="32"/>
      <c r="U55" s="32"/>
      <c r="W55">
        <f>SUM(D55)</f>
        <v>26</v>
      </c>
    </row>
    <row r="56" spans="1:23" ht="47.25">
      <c r="A56" s="29">
        <v>20</v>
      </c>
      <c r="B56" s="50" t="s">
        <v>238</v>
      </c>
      <c r="C56" s="29" t="s">
        <v>223</v>
      </c>
      <c r="D56" s="29">
        <f t="shared" si="4"/>
        <v>73</v>
      </c>
      <c r="E56" s="29"/>
      <c r="F56" s="29">
        <v>19</v>
      </c>
      <c r="G56" s="29">
        <v>4</v>
      </c>
      <c r="H56" s="29">
        <v>20</v>
      </c>
      <c r="I56" s="29"/>
      <c r="J56" s="29"/>
      <c r="K56" s="29">
        <v>4</v>
      </c>
      <c r="L56" s="29">
        <v>1</v>
      </c>
      <c r="M56" s="29"/>
      <c r="N56" s="29"/>
      <c r="O56" s="29">
        <v>14</v>
      </c>
      <c r="P56" s="29"/>
      <c r="Q56" s="29">
        <v>9</v>
      </c>
      <c r="R56" s="29">
        <v>2</v>
      </c>
      <c r="S56" s="29"/>
      <c r="T56" s="32"/>
      <c r="U56" s="32"/>
      <c r="W56">
        <f>SUM(D56)</f>
        <v>73</v>
      </c>
    </row>
    <row r="57" spans="1:23" ht="63">
      <c r="A57" s="29">
        <v>21</v>
      </c>
      <c r="B57" s="50" t="s">
        <v>239</v>
      </c>
      <c r="C57" s="29" t="s">
        <v>223</v>
      </c>
      <c r="D57" s="29">
        <f t="shared" si="4"/>
        <v>101</v>
      </c>
      <c r="E57" s="29">
        <v>1</v>
      </c>
      <c r="F57" s="29">
        <v>9</v>
      </c>
      <c r="G57" s="29">
        <v>1</v>
      </c>
      <c r="H57" s="29">
        <v>17</v>
      </c>
      <c r="I57" s="29"/>
      <c r="J57" s="29"/>
      <c r="K57" s="29">
        <v>4</v>
      </c>
      <c r="L57" s="29">
        <v>11</v>
      </c>
      <c r="M57" s="29">
        <v>4</v>
      </c>
      <c r="N57" s="29"/>
      <c r="O57" s="29">
        <v>4</v>
      </c>
      <c r="P57" s="29"/>
      <c r="Q57" s="29">
        <v>13</v>
      </c>
      <c r="R57" s="29">
        <v>7</v>
      </c>
      <c r="S57" s="29">
        <v>30</v>
      </c>
      <c r="T57" s="32"/>
      <c r="U57" s="32"/>
      <c r="W57">
        <f>SUM(D57)</f>
        <v>101</v>
      </c>
    </row>
    <row r="58" spans="1:23" ht="70.5" customHeight="1">
      <c r="A58" s="39">
        <v>22</v>
      </c>
      <c r="B58" s="80" t="s">
        <v>240</v>
      </c>
      <c r="C58" s="39" t="s">
        <v>306</v>
      </c>
      <c r="D58" s="39">
        <f>SUM(E58:S58)</f>
        <v>16</v>
      </c>
      <c r="E58" s="39"/>
      <c r="F58" s="39">
        <v>9</v>
      </c>
      <c r="G58" s="39">
        <v>3</v>
      </c>
      <c r="H58" s="39"/>
      <c r="I58" s="39">
        <v>2</v>
      </c>
      <c r="J58" s="39"/>
      <c r="K58" s="39">
        <v>2</v>
      </c>
      <c r="L58" s="39"/>
      <c r="M58" s="39"/>
      <c r="N58" s="39"/>
      <c r="O58" s="39"/>
      <c r="P58" s="39"/>
      <c r="Q58" s="39"/>
      <c r="R58" s="39"/>
      <c r="S58" s="39"/>
      <c r="T58" s="32"/>
      <c r="U58" s="32"/>
      <c r="W58">
        <f>SUM(D58)</f>
        <v>16</v>
      </c>
    </row>
    <row r="59" spans="1:23" ht="57" customHeight="1" thickBot="1">
      <c r="A59" s="39">
        <v>22</v>
      </c>
      <c r="B59" s="80" t="s">
        <v>256</v>
      </c>
      <c r="C59" s="39" t="s">
        <v>311</v>
      </c>
      <c r="D59" s="39">
        <f>SUM(E59:S59)</f>
        <v>10</v>
      </c>
      <c r="E59" s="39"/>
      <c r="F59" s="39">
        <v>10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2"/>
      <c r="U59" s="32"/>
      <c r="W59">
        <f>SUM(D59)</f>
        <v>10</v>
      </c>
    </row>
    <row r="60" spans="1:23" ht="16.5" thickTop="1">
      <c r="A60" s="380" t="s">
        <v>209</v>
      </c>
      <c r="B60" s="381"/>
      <c r="C60" s="382"/>
      <c r="D60" s="48">
        <f>SUM(D35:D59)</f>
        <v>778</v>
      </c>
      <c r="E60" s="48">
        <f aca="true" t="shared" si="5" ref="E60:S60">SUM(E35:E59)</f>
        <v>12</v>
      </c>
      <c r="F60" s="48">
        <f t="shared" si="5"/>
        <v>139</v>
      </c>
      <c r="G60" s="48">
        <f t="shared" si="5"/>
        <v>34</v>
      </c>
      <c r="H60" s="48">
        <f t="shared" si="5"/>
        <v>57</v>
      </c>
      <c r="I60" s="48">
        <f t="shared" si="5"/>
        <v>2</v>
      </c>
      <c r="J60" s="48">
        <f t="shared" si="5"/>
        <v>35</v>
      </c>
      <c r="K60" s="48">
        <f t="shared" si="5"/>
        <v>44</v>
      </c>
      <c r="L60" s="48">
        <f t="shared" si="5"/>
        <v>41</v>
      </c>
      <c r="M60" s="48">
        <f t="shared" si="5"/>
        <v>38</v>
      </c>
      <c r="N60" s="48">
        <f t="shared" si="5"/>
        <v>4</v>
      </c>
      <c r="O60" s="48">
        <f t="shared" si="5"/>
        <v>94</v>
      </c>
      <c r="P60" s="48">
        <f t="shared" si="5"/>
        <v>6</v>
      </c>
      <c r="Q60" s="48">
        <f t="shared" si="5"/>
        <v>39</v>
      </c>
      <c r="R60" s="48">
        <f t="shared" si="5"/>
        <v>49</v>
      </c>
      <c r="S60" s="48">
        <f t="shared" si="5"/>
        <v>184</v>
      </c>
      <c r="T60" s="32"/>
      <c r="U60" s="32"/>
      <c r="W60">
        <f>SUM(W35:W59)</f>
        <v>778</v>
      </c>
    </row>
    <row r="61" spans="1:21" ht="27.75" customHeight="1">
      <c r="A61" s="383" t="s">
        <v>241</v>
      </c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2"/>
      <c r="U61" s="32"/>
    </row>
    <row r="62" spans="1:23" ht="78" customHeight="1" thickBot="1">
      <c r="A62" s="29">
        <v>23</v>
      </c>
      <c r="B62" s="79" t="s">
        <v>300</v>
      </c>
      <c r="C62" s="29" t="s">
        <v>291</v>
      </c>
      <c r="D62" s="43">
        <f>SUM(E62:S62)</f>
        <v>25</v>
      </c>
      <c r="E62" s="43">
        <v>5</v>
      </c>
      <c r="F62" s="43">
        <v>1</v>
      </c>
      <c r="G62" s="43"/>
      <c r="H62" s="43">
        <v>10</v>
      </c>
      <c r="I62" s="43">
        <v>5</v>
      </c>
      <c r="J62" s="43">
        <v>1</v>
      </c>
      <c r="K62" s="43"/>
      <c r="L62" s="43">
        <v>3</v>
      </c>
      <c r="M62" s="43"/>
      <c r="N62" s="43"/>
      <c r="O62" s="43"/>
      <c r="P62" s="43"/>
      <c r="Q62" s="43"/>
      <c r="R62" s="43"/>
      <c r="S62" s="43"/>
      <c r="T62" s="31"/>
      <c r="U62" s="31"/>
      <c r="W62">
        <f>SUM(D62)</f>
        <v>25</v>
      </c>
    </row>
    <row r="63" spans="1:23" ht="16.5" thickTop="1">
      <c r="A63" s="380" t="s">
        <v>209</v>
      </c>
      <c r="B63" s="381"/>
      <c r="C63" s="382"/>
      <c r="D63" s="43">
        <f>SUM(D62)</f>
        <v>25</v>
      </c>
      <c r="E63" s="43">
        <f aca="true" t="shared" si="6" ref="E63:S63">SUM(E62)</f>
        <v>5</v>
      </c>
      <c r="F63" s="43">
        <f t="shared" si="6"/>
        <v>1</v>
      </c>
      <c r="G63" s="43">
        <f t="shared" si="6"/>
        <v>0</v>
      </c>
      <c r="H63" s="43">
        <f t="shared" si="6"/>
        <v>10</v>
      </c>
      <c r="I63" s="43">
        <f t="shared" si="6"/>
        <v>5</v>
      </c>
      <c r="J63" s="43">
        <f t="shared" si="6"/>
        <v>1</v>
      </c>
      <c r="K63" s="43">
        <f t="shared" si="6"/>
        <v>0</v>
      </c>
      <c r="L63" s="43">
        <f t="shared" si="6"/>
        <v>3</v>
      </c>
      <c r="M63" s="43">
        <f t="shared" si="6"/>
        <v>0</v>
      </c>
      <c r="N63" s="43">
        <f t="shared" si="6"/>
        <v>0</v>
      </c>
      <c r="O63" s="43">
        <f t="shared" si="6"/>
        <v>0</v>
      </c>
      <c r="P63" s="43">
        <f t="shared" si="6"/>
        <v>0</v>
      </c>
      <c r="Q63" s="43">
        <f t="shared" si="6"/>
        <v>0</v>
      </c>
      <c r="R63" s="43">
        <f t="shared" si="6"/>
        <v>0</v>
      </c>
      <c r="S63" s="43">
        <f t="shared" si="6"/>
        <v>0</v>
      </c>
      <c r="T63" s="31"/>
      <c r="U63" s="31"/>
      <c r="W63">
        <f>SUM(W62)</f>
        <v>25</v>
      </c>
    </row>
    <row r="64" spans="1:21" ht="23.25" customHeight="1">
      <c r="A64" s="376" t="s">
        <v>242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8"/>
      <c r="T64" s="31"/>
      <c r="U64" s="31"/>
    </row>
    <row r="65" spans="1:23" ht="15.75">
      <c r="A65" s="190">
        <v>24</v>
      </c>
      <c r="B65" s="361" t="s">
        <v>243</v>
      </c>
      <c r="C65" s="29" t="s">
        <v>213</v>
      </c>
      <c r="D65" s="43">
        <f aca="true" t="shared" si="7" ref="D65:D76">SUM(E65:S65)</f>
        <v>29</v>
      </c>
      <c r="E65" s="43">
        <v>3</v>
      </c>
      <c r="F65" s="43">
        <v>7</v>
      </c>
      <c r="G65" s="43">
        <v>1</v>
      </c>
      <c r="H65" s="43">
        <v>6</v>
      </c>
      <c r="I65" s="43">
        <v>1</v>
      </c>
      <c r="J65" s="43">
        <v>2</v>
      </c>
      <c r="K65" s="43">
        <v>2</v>
      </c>
      <c r="L65" s="43">
        <v>1</v>
      </c>
      <c r="M65" s="43">
        <v>1</v>
      </c>
      <c r="N65" s="43">
        <v>3</v>
      </c>
      <c r="O65" s="43"/>
      <c r="P65" s="43"/>
      <c r="Q65" s="43">
        <v>2</v>
      </c>
      <c r="R65" s="43"/>
      <c r="S65" s="43"/>
      <c r="T65" s="31"/>
      <c r="U65" s="31"/>
      <c r="W65" s="169">
        <f>SUM(D65:D68)</f>
        <v>110</v>
      </c>
    </row>
    <row r="66" spans="1:23" ht="15.75">
      <c r="A66" s="307"/>
      <c r="B66" s="379"/>
      <c r="C66" s="29" t="s">
        <v>244</v>
      </c>
      <c r="D66" s="43">
        <f t="shared" si="7"/>
        <v>20</v>
      </c>
      <c r="E66" s="43">
        <v>1</v>
      </c>
      <c r="F66" s="43">
        <v>1</v>
      </c>
      <c r="G66" s="43">
        <v>2</v>
      </c>
      <c r="H66" s="43">
        <v>4</v>
      </c>
      <c r="I66" s="43">
        <v>1</v>
      </c>
      <c r="J66" s="43">
        <v>1</v>
      </c>
      <c r="K66" s="43">
        <v>1</v>
      </c>
      <c r="L66" s="43">
        <v>1</v>
      </c>
      <c r="M66" s="43">
        <v>1</v>
      </c>
      <c r="N66" s="43"/>
      <c r="O66" s="43"/>
      <c r="P66" s="43"/>
      <c r="Q66" s="43"/>
      <c r="R66" s="43"/>
      <c r="S66" s="43">
        <v>7</v>
      </c>
      <c r="T66" s="31"/>
      <c r="U66" s="31"/>
      <c r="W66" s="169"/>
    </row>
    <row r="67" spans="1:23" ht="15.75">
      <c r="A67" s="307"/>
      <c r="B67" s="379"/>
      <c r="C67" s="29" t="s">
        <v>212</v>
      </c>
      <c r="D67" s="43">
        <f t="shared" si="7"/>
        <v>31</v>
      </c>
      <c r="E67" s="43">
        <v>1</v>
      </c>
      <c r="F67" s="43">
        <v>3</v>
      </c>
      <c r="G67" s="43">
        <v>1</v>
      </c>
      <c r="H67" s="43">
        <v>4</v>
      </c>
      <c r="I67" s="43">
        <v>1</v>
      </c>
      <c r="J67" s="43">
        <v>1</v>
      </c>
      <c r="K67" s="43">
        <v>2</v>
      </c>
      <c r="L67" s="43"/>
      <c r="M67" s="43"/>
      <c r="N67" s="43"/>
      <c r="O67" s="43"/>
      <c r="P67" s="43">
        <v>3</v>
      </c>
      <c r="Q67" s="43"/>
      <c r="R67" s="43">
        <v>1</v>
      </c>
      <c r="S67" s="43">
        <v>14</v>
      </c>
      <c r="T67" s="31"/>
      <c r="U67" s="31"/>
      <c r="W67" s="169"/>
    </row>
    <row r="68" spans="1:23" ht="15.75">
      <c r="A68" s="307"/>
      <c r="B68" s="379"/>
      <c r="C68" s="29" t="s">
        <v>216</v>
      </c>
      <c r="D68" s="43">
        <f t="shared" si="7"/>
        <v>30</v>
      </c>
      <c r="E68" s="43">
        <v>1</v>
      </c>
      <c r="F68" s="43">
        <v>1</v>
      </c>
      <c r="G68" s="43"/>
      <c r="H68" s="43">
        <v>4</v>
      </c>
      <c r="I68" s="43"/>
      <c r="J68" s="43"/>
      <c r="K68" s="43">
        <v>1</v>
      </c>
      <c r="L68" s="43"/>
      <c r="M68" s="43"/>
      <c r="N68" s="43"/>
      <c r="O68" s="43"/>
      <c r="P68" s="43"/>
      <c r="Q68" s="43"/>
      <c r="R68" s="43">
        <v>3</v>
      </c>
      <c r="S68" s="43">
        <v>20</v>
      </c>
      <c r="T68" s="31"/>
      <c r="U68" s="31"/>
      <c r="W68" s="169"/>
    </row>
    <row r="69" spans="1:23" ht="25.5" customHeight="1">
      <c r="A69" s="190">
        <v>25</v>
      </c>
      <c r="B69" s="361" t="s">
        <v>245</v>
      </c>
      <c r="C69" s="29" t="s">
        <v>246</v>
      </c>
      <c r="D69" s="43">
        <f t="shared" si="7"/>
        <v>38</v>
      </c>
      <c r="E69" s="43"/>
      <c r="F69" s="43">
        <v>3</v>
      </c>
      <c r="G69" s="43">
        <v>1</v>
      </c>
      <c r="H69" s="43">
        <v>2</v>
      </c>
      <c r="I69" s="43">
        <v>1</v>
      </c>
      <c r="J69" s="43">
        <v>3</v>
      </c>
      <c r="K69" s="43">
        <v>1</v>
      </c>
      <c r="L69" s="43">
        <v>4</v>
      </c>
      <c r="M69" s="43"/>
      <c r="N69" s="43"/>
      <c r="O69" s="43"/>
      <c r="P69" s="43"/>
      <c r="Q69" s="43">
        <v>2</v>
      </c>
      <c r="R69" s="43">
        <v>1</v>
      </c>
      <c r="S69" s="43">
        <v>20</v>
      </c>
      <c r="T69" s="31"/>
      <c r="U69" s="31"/>
      <c r="W69" s="169">
        <f>SUM(D69:D70)</f>
        <v>79</v>
      </c>
    </row>
    <row r="70" spans="1:23" ht="34.5" customHeight="1">
      <c r="A70" s="307"/>
      <c r="B70" s="379"/>
      <c r="C70" s="29" t="s">
        <v>212</v>
      </c>
      <c r="D70" s="43">
        <f t="shared" si="7"/>
        <v>41</v>
      </c>
      <c r="E70" s="43"/>
      <c r="F70" s="43">
        <v>4</v>
      </c>
      <c r="G70" s="43"/>
      <c r="H70" s="43">
        <v>2</v>
      </c>
      <c r="I70" s="43">
        <v>2</v>
      </c>
      <c r="J70" s="43">
        <v>1</v>
      </c>
      <c r="K70" s="43">
        <v>2</v>
      </c>
      <c r="L70" s="43">
        <v>1</v>
      </c>
      <c r="M70" s="43"/>
      <c r="N70" s="43">
        <v>1</v>
      </c>
      <c r="O70" s="43"/>
      <c r="P70" s="43"/>
      <c r="Q70" s="43">
        <v>1</v>
      </c>
      <c r="R70" s="43">
        <v>3</v>
      </c>
      <c r="S70" s="43">
        <v>24</v>
      </c>
      <c r="T70" s="31"/>
      <c r="U70" s="31"/>
      <c r="W70" s="169"/>
    </row>
    <row r="71" spans="1:23" ht="69.75" customHeight="1">
      <c r="A71" s="29">
        <v>26</v>
      </c>
      <c r="B71" s="50" t="s">
        <v>247</v>
      </c>
      <c r="C71" s="29" t="s">
        <v>223</v>
      </c>
      <c r="D71" s="43">
        <f t="shared" si="7"/>
        <v>200</v>
      </c>
      <c r="E71" s="43">
        <v>4</v>
      </c>
      <c r="F71" s="43">
        <v>25</v>
      </c>
      <c r="G71" s="43">
        <v>6</v>
      </c>
      <c r="H71" s="43">
        <v>17</v>
      </c>
      <c r="I71" s="43">
        <v>6</v>
      </c>
      <c r="J71" s="43">
        <v>8</v>
      </c>
      <c r="K71" s="43">
        <v>9</v>
      </c>
      <c r="L71" s="43">
        <v>12</v>
      </c>
      <c r="M71" s="43">
        <v>3</v>
      </c>
      <c r="N71" s="43">
        <v>1</v>
      </c>
      <c r="O71" s="43">
        <v>5</v>
      </c>
      <c r="P71" s="43"/>
      <c r="Q71" s="43">
        <v>16</v>
      </c>
      <c r="R71" s="43">
        <v>8</v>
      </c>
      <c r="S71" s="43">
        <v>80</v>
      </c>
      <c r="T71" s="31"/>
      <c r="U71" s="31"/>
      <c r="W71">
        <f>SUM(D71)</f>
        <v>200</v>
      </c>
    </row>
    <row r="72" spans="1:23" ht="51.75" customHeight="1">
      <c r="A72" s="29">
        <v>27</v>
      </c>
      <c r="B72" s="50" t="s">
        <v>253</v>
      </c>
      <c r="C72" s="29" t="s">
        <v>223</v>
      </c>
      <c r="D72" s="43">
        <f t="shared" si="7"/>
        <v>79</v>
      </c>
      <c r="E72" s="43">
        <v>9</v>
      </c>
      <c r="F72" s="43"/>
      <c r="G72" s="43">
        <v>3</v>
      </c>
      <c r="H72" s="43">
        <v>16</v>
      </c>
      <c r="I72" s="43">
        <v>2</v>
      </c>
      <c r="J72" s="43">
        <v>4</v>
      </c>
      <c r="K72" s="43">
        <v>11</v>
      </c>
      <c r="L72" s="43"/>
      <c r="M72" s="43"/>
      <c r="N72" s="43">
        <v>2</v>
      </c>
      <c r="O72" s="43">
        <v>10</v>
      </c>
      <c r="P72" s="43"/>
      <c r="Q72" s="43"/>
      <c r="R72" s="43">
        <v>2</v>
      </c>
      <c r="S72" s="43">
        <v>20</v>
      </c>
      <c r="T72" s="31"/>
      <c r="U72" s="31"/>
      <c r="W72">
        <f aca="true" t="shared" si="8" ref="W72:W77">SUM(D72)</f>
        <v>79</v>
      </c>
    </row>
    <row r="73" spans="1:23" ht="126">
      <c r="A73" s="29">
        <v>28</v>
      </c>
      <c r="B73" s="50" t="s">
        <v>252</v>
      </c>
      <c r="C73" s="29" t="s">
        <v>223</v>
      </c>
      <c r="D73" s="43">
        <f t="shared" si="7"/>
        <v>28</v>
      </c>
      <c r="E73" s="43"/>
      <c r="F73" s="43"/>
      <c r="G73" s="43">
        <v>4</v>
      </c>
      <c r="H73" s="43"/>
      <c r="I73" s="43"/>
      <c r="J73" s="43"/>
      <c r="K73" s="43"/>
      <c r="L73" s="43"/>
      <c r="M73" s="43">
        <v>5</v>
      </c>
      <c r="N73" s="43"/>
      <c r="O73" s="43">
        <v>2</v>
      </c>
      <c r="P73" s="43"/>
      <c r="Q73" s="43"/>
      <c r="R73" s="43">
        <v>2</v>
      </c>
      <c r="S73" s="43">
        <v>15</v>
      </c>
      <c r="T73" s="31"/>
      <c r="U73" s="31"/>
      <c r="W73">
        <f t="shared" si="8"/>
        <v>28</v>
      </c>
    </row>
    <row r="74" spans="1:23" ht="105" customHeight="1">
      <c r="A74" s="29">
        <v>29</v>
      </c>
      <c r="B74" s="50" t="s">
        <v>248</v>
      </c>
      <c r="C74" s="29" t="s">
        <v>223</v>
      </c>
      <c r="D74" s="51">
        <f t="shared" si="7"/>
        <v>31</v>
      </c>
      <c r="E74" s="51"/>
      <c r="F74" s="51"/>
      <c r="G74" s="51"/>
      <c r="H74" s="51"/>
      <c r="I74" s="51"/>
      <c r="J74" s="51"/>
      <c r="K74" s="51">
        <v>10</v>
      </c>
      <c r="L74" s="51"/>
      <c r="M74" s="51"/>
      <c r="N74" s="51">
        <v>1</v>
      </c>
      <c r="O74" s="51"/>
      <c r="P74" s="51"/>
      <c r="Q74" s="51"/>
      <c r="R74" s="51"/>
      <c r="S74" s="51">
        <v>20</v>
      </c>
      <c r="W74">
        <f t="shared" si="8"/>
        <v>31</v>
      </c>
    </row>
    <row r="75" spans="1:23" ht="63">
      <c r="A75" s="29">
        <v>30</v>
      </c>
      <c r="B75" s="50" t="s">
        <v>249</v>
      </c>
      <c r="C75" s="29" t="s">
        <v>223</v>
      </c>
      <c r="D75" s="51">
        <f t="shared" si="7"/>
        <v>56</v>
      </c>
      <c r="E75" s="51">
        <v>4</v>
      </c>
      <c r="F75" s="51"/>
      <c r="G75" s="51"/>
      <c r="H75" s="51">
        <v>15</v>
      </c>
      <c r="I75" s="51"/>
      <c r="J75" s="51">
        <v>6</v>
      </c>
      <c r="K75" s="51">
        <v>4</v>
      </c>
      <c r="L75" s="51"/>
      <c r="M75" s="51"/>
      <c r="N75" s="51">
        <v>4</v>
      </c>
      <c r="O75" s="51">
        <v>8</v>
      </c>
      <c r="P75" s="51"/>
      <c r="Q75" s="51"/>
      <c r="R75" s="51"/>
      <c r="S75" s="51">
        <v>15</v>
      </c>
      <c r="W75">
        <f t="shared" si="8"/>
        <v>56</v>
      </c>
    </row>
    <row r="76" spans="1:23" ht="70.5" customHeight="1">
      <c r="A76" s="29">
        <v>31</v>
      </c>
      <c r="B76" s="81" t="s">
        <v>250</v>
      </c>
      <c r="C76" s="72" t="s">
        <v>284</v>
      </c>
      <c r="D76" s="51">
        <f t="shared" si="7"/>
        <v>5</v>
      </c>
      <c r="E76" s="51">
        <v>2</v>
      </c>
      <c r="F76" s="51"/>
      <c r="G76" s="51"/>
      <c r="H76" s="51"/>
      <c r="I76" s="51"/>
      <c r="J76" s="51"/>
      <c r="K76" s="51"/>
      <c r="L76" s="51"/>
      <c r="M76" s="51"/>
      <c r="N76" s="51"/>
      <c r="O76" s="51">
        <v>3</v>
      </c>
      <c r="P76" s="51"/>
      <c r="Q76" s="51"/>
      <c r="R76" s="51"/>
      <c r="S76" s="51"/>
      <c r="W76">
        <f t="shared" si="8"/>
        <v>5</v>
      </c>
    </row>
    <row r="77" spans="1:23" ht="63.75" thickBot="1">
      <c r="A77" s="39">
        <v>32</v>
      </c>
      <c r="B77" s="80" t="s">
        <v>251</v>
      </c>
      <c r="C77" s="39" t="s">
        <v>312</v>
      </c>
      <c r="D77" s="54">
        <f>SUM(E77:S77)</f>
        <v>42</v>
      </c>
      <c r="E77" s="54">
        <v>5</v>
      </c>
      <c r="F77" s="54">
        <v>4</v>
      </c>
      <c r="G77" s="54"/>
      <c r="H77" s="54">
        <v>10</v>
      </c>
      <c r="I77" s="54">
        <v>3</v>
      </c>
      <c r="J77" s="54"/>
      <c r="K77" s="54">
        <v>12</v>
      </c>
      <c r="L77" s="54"/>
      <c r="M77" s="54">
        <v>4</v>
      </c>
      <c r="N77" s="54">
        <v>4</v>
      </c>
      <c r="O77" s="54"/>
      <c r="P77" s="54"/>
      <c r="Q77" s="54"/>
      <c r="R77" s="54"/>
      <c r="S77" s="54"/>
      <c r="W77">
        <f t="shared" si="8"/>
        <v>42</v>
      </c>
    </row>
    <row r="78" spans="1:23" ht="24" customHeight="1" thickBot="1" thickTop="1">
      <c r="A78" s="370" t="s">
        <v>209</v>
      </c>
      <c r="B78" s="371"/>
      <c r="C78" s="371"/>
      <c r="D78" s="56">
        <f>SUM(D65:D77)</f>
        <v>630</v>
      </c>
      <c r="E78" s="56">
        <f aca="true" t="shared" si="9" ref="E78:S78">SUM(E65:E77)</f>
        <v>30</v>
      </c>
      <c r="F78" s="56">
        <f t="shared" si="9"/>
        <v>48</v>
      </c>
      <c r="G78" s="56">
        <f t="shared" si="9"/>
        <v>18</v>
      </c>
      <c r="H78" s="56">
        <f t="shared" si="9"/>
        <v>80</v>
      </c>
      <c r="I78" s="56">
        <f t="shared" si="9"/>
        <v>17</v>
      </c>
      <c r="J78" s="56">
        <f t="shared" si="9"/>
        <v>26</v>
      </c>
      <c r="K78" s="56">
        <f t="shared" si="9"/>
        <v>55</v>
      </c>
      <c r="L78" s="56">
        <f t="shared" si="9"/>
        <v>19</v>
      </c>
      <c r="M78" s="56">
        <f t="shared" si="9"/>
        <v>14</v>
      </c>
      <c r="N78" s="56">
        <f t="shared" si="9"/>
        <v>16</v>
      </c>
      <c r="O78" s="56">
        <f t="shared" si="9"/>
        <v>28</v>
      </c>
      <c r="P78" s="56">
        <f t="shared" si="9"/>
        <v>3</v>
      </c>
      <c r="Q78" s="56">
        <f t="shared" si="9"/>
        <v>21</v>
      </c>
      <c r="R78" s="56">
        <f t="shared" si="9"/>
        <v>20</v>
      </c>
      <c r="S78" s="56">
        <f t="shared" si="9"/>
        <v>235</v>
      </c>
      <c r="W78">
        <f>SUM(W65:W77)</f>
        <v>630</v>
      </c>
    </row>
    <row r="79" spans="1:23" ht="24.75" customHeight="1" thickTop="1">
      <c r="A79" s="372" t="s">
        <v>254</v>
      </c>
      <c r="B79" s="373"/>
      <c r="C79" s="373"/>
      <c r="D79" s="57">
        <f>SUM(D78,D63,D60,D33,D18)</f>
        <v>1776</v>
      </c>
      <c r="E79" s="55">
        <f aca="true" t="shared" si="10" ref="E79:S79">SUM(E78,E63,E60,E33,E18)</f>
        <v>62</v>
      </c>
      <c r="F79" s="55">
        <f t="shared" si="10"/>
        <v>314</v>
      </c>
      <c r="G79" s="55">
        <f t="shared" si="10"/>
        <v>57</v>
      </c>
      <c r="H79" s="55">
        <f t="shared" si="10"/>
        <v>202</v>
      </c>
      <c r="I79" s="55">
        <f t="shared" si="10"/>
        <v>25</v>
      </c>
      <c r="J79" s="55">
        <f t="shared" si="10"/>
        <v>88</v>
      </c>
      <c r="K79" s="55">
        <f t="shared" si="10"/>
        <v>141</v>
      </c>
      <c r="L79" s="55">
        <f t="shared" si="10"/>
        <v>71</v>
      </c>
      <c r="M79" s="55">
        <f t="shared" si="10"/>
        <v>62</v>
      </c>
      <c r="N79" s="55">
        <f t="shared" si="10"/>
        <v>30</v>
      </c>
      <c r="O79" s="55">
        <f t="shared" si="10"/>
        <v>129</v>
      </c>
      <c r="P79" s="55">
        <f t="shared" si="10"/>
        <v>17</v>
      </c>
      <c r="Q79" s="55">
        <f t="shared" si="10"/>
        <v>83</v>
      </c>
      <c r="R79" s="55">
        <f t="shared" si="10"/>
        <v>76</v>
      </c>
      <c r="S79" s="55">
        <f t="shared" si="10"/>
        <v>419</v>
      </c>
      <c r="W79">
        <f>SUM(W78,W63,W60,W33,W18)</f>
        <v>1776</v>
      </c>
    </row>
    <row r="80" spans="1:19" s="52" customFormat="1" ht="45.75" customHeight="1">
      <c r="A80" s="374" t="s">
        <v>255</v>
      </c>
      <c r="B80" s="375"/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375"/>
    </row>
    <row r="81" spans="1:19" s="52" customFormat="1" ht="12.75">
      <c r="A81" s="375"/>
      <c r="B81" s="375"/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</row>
    <row r="82" spans="1:19" s="52" customFormat="1" ht="12.75">
      <c r="A82" s="375"/>
      <c r="B82" s="375"/>
      <c r="C82" s="375"/>
      <c r="D82" s="375"/>
      <c r="E82" s="375"/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375"/>
    </row>
    <row r="83" spans="1:19" s="52" customFormat="1" ht="12.75">
      <c r="A83" s="375"/>
      <c r="B83" s="375"/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</row>
    <row r="84" spans="1:19" s="52" customFormat="1" ht="12.75">
      <c r="A84" s="375"/>
      <c r="B84" s="37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</row>
    <row r="85" spans="1:19" s="52" customFormat="1" ht="206.25" customHeight="1">
      <c r="A85" s="375"/>
      <c r="B85" s="375"/>
      <c r="C85" s="375"/>
      <c r="D85" s="375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</row>
    <row r="86" spans="1:3" s="52" customFormat="1" ht="15.75">
      <c r="A86" s="53"/>
      <c r="C86" s="30"/>
    </row>
    <row r="87" spans="1:3" s="52" customFormat="1" ht="15.75">
      <c r="A87" s="53"/>
      <c r="C87" s="30"/>
    </row>
    <row r="88" spans="1:3" s="52" customFormat="1" ht="15.75">
      <c r="A88" s="53"/>
      <c r="C88" s="30"/>
    </row>
    <row r="89" spans="1:3" s="52" customFormat="1" ht="15.75">
      <c r="A89" s="53"/>
      <c r="C89" s="30"/>
    </row>
    <row r="90" spans="1:3" s="52" customFormat="1" ht="15.75">
      <c r="A90" s="53"/>
      <c r="C90" s="30"/>
    </row>
    <row r="91" spans="1:3" s="52" customFormat="1" ht="15.75">
      <c r="A91" s="53"/>
      <c r="C91" s="30"/>
    </row>
    <row r="92" spans="1:3" s="52" customFormat="1" ht="15.75">
      <c r="A92" s="53"/>
      <c r="C92" s="30"/>
    </row>
    <row r="93" spans="1:3" s="52" customFormat="1" ht="15.75">
      <c r="A93" s="53"/>
      <c r="C93" s="30"/>
    </row>
    <row r="94" spans="1:3" s="52" customFormat="1" ht="15.75">
      <c r="A94" s="53"/>
      <c r="C94" s="30"/>
    </row>
    <row r="95" spans="1:3" s="52" customFormat="1" ht="15.75">
      <c r="A95" s="53"/>
      <c r="C95" s="30"/>
    </row>
    <row r="96" s="52" customFormat="1" ht="15.75">
      <c r="C96" s="30"/>
    </row>
    <row r="97" s="52" customFormat="1" ht="15.75">
      <c r="C97" s="30"/>
    </row>
    <row r="98" s="52" customFormat="1" ht="15.75">
      <c r="C98" s="30"/>
    </row>
    <row r="99" s="52" customFormat="1" ht="15.75">
      <c r="C99" s="30"/>
    </row>
    <row r="100" s="52" customFormat="1" ht="15.75">
      <c r="C100" s="30"/>
    </row>
    <row r="101" s="52" customFormat="1" ht="15.75">
      <c r="C101" s="30"/>
    </row>
    <row r="102" s="52" customFormat="1" ht="15.75">
      <c r="C102" s="30"/>
    </row>
    <row r="103" s="52" customFormat="1" ht="15.75">
      <c r="C103" s="30"/>
    </row>
    <row r="104" s="52" customFormat="1" ht="15.75">
      <c r="C104" s="30"/>
    </row>
    <row r="105" s="52" customFormat="1" ht="15.75">
      <c r="C105" s="30"/>
    </row>
    <row r="106" s="52" customFormat="1" ht="15.75">
      <c r="C106" s="30"/>
    </row>
    <row r="107" s="52" customFormat="1" ht="15.75">
      <c r="C107" s="30"/>
    </row>
    <row r="108" s="52" customFormat="1" ht="15.75">
      <c r="C108" s="30"/>
    </row>
    <row r="109" s="52" customFormat="1" ht="15.75">
      <c r="C109" s="30"/>
    </row>
    <row r="110" s="52" customFormat="1" ht="15.75">
      <c r="C110" s="30"/>
    </row>
    <row r="111" s="52" customFormat="1" ht="15.75">
      <c r="C111" s="30"/>
    </row>
    <row r="112" s="52" customFormat="1" ht="15.75">
      <c r="C112" s="30"/>
    </row>
    <row r="113" s="52" customFormat="1" ht="15.75">
      <c r="C113" s="30"/>
    </row>
    <row r="114" s="52" customFormat="1" ht="15.75">
      <c r="C114" s="30"/>
    </row>
    <row r="115" s="52" customFormat="1" ht="15.75">
      <c r="C115" s="30"/>
    </row>
    <row r="116" s="52" customFormat="1" ht="15.75">
      <c r="C116" s="30"/>
    </row>
    <row r="117" s="52" customFormat="1" ht="15.75">
      <c r="C117" s="30"/>
    </row>
    <row r="118" s="52" customFormat="1" ht="15.75">
      <c r="C118" s="30"/>
    </row>
    <row r="119" s="52" customFormat="1" ht="15.75">
      <c r="C119" s="30"/>
    </row>
    <row r="120" s="52" customFormat="1" ht="15.75">
      <c r="C120" s="30"/>
    </row>
    <row r="121" s="52" customFormat="1" ht="15.75">
      <c r="C121" s="30"/>
    </row>
    <row r="122" s="52" customFormat="1" ht="15.75">
      <c r="C122" s="30"/>
    </row>
    <row r="123" s="52" customFormat="1" ht="15.75">
      <c r="C123" s="30"/>
    </row>
    <row r="124" s="52" customFormat="1" ht="15.75">
      <c r="C124" s="30"/>
    </row>
    <row r="125" s="52" customFormat="1" ht="15.75">
      <c r="C125" s="30"/>
    </row>
    <row r="126" s="52" customFormat="1" ht="15.75">
      <c r="C126" s="30"/>
    </row>
    <row r="127" s="52" customFormat="1" ht="15.75">
      <c r="C127" s="30"/>
    </row>
    <row r="128" s="52" customFormat="1" ht="15.75">
      <c r="C128" s="30"/>
    </row>
    <row r="129" s="52" customFormat="1" ht="15.75">
      <c r="C129" s="30"/>
    </row>
    <row r="130" s="52" customFormat="1" ht="15.75">
      <c r="C130" s="30"/>
    </row>
    <row r="131" s="52" customFormat="1" ht="15.75">
      <c r="C131" s="30"/>
    </row>
    <row r="132" s="52" customFormat="1" ht="15.75">
      <c r="C132" s="30"/>
    </row>
    <row r="133" s="52" customFormat="1" ht="15.75">
      <c r="C133" s="30"/>
    </row>
    <row r="134" s="52" customFormat="1" ht="15.75">
      <c r="C134" s="30"/>
    </row>
    <row r="135" s="52" customFormat="1" ht="15.75">
      <c r="C135" s="30"/>
    </row>
    <row r="136" s="52" customFormat="1" ht="15.75">
      <c r="C136" s="30"/>
    </row>
    <row r="137" s="52" customFormat="1" ht="15.75">
      <c r="C137" s="30"/>
    </row>
    <row r="138" s="52" customFormat="1" ht="15.75">
      <c r="C138" s="30"/>
    </row>
    <row r="139" s="52" customFormat="1" ht="15.75">
      <c r="C139" s="30"/>
    </row>
    <row r="140" s="52" customFormat="1" ht="15.75">
      <c r="C140" s="30"/>
    </row>
    <row r="141" s="52" customFormat="1" ht="15.75">
      <c r="C141" s="30"/>
    </row>
    <row r="142" s="52" customFormat="1" ht="15.75">
      <c r="C142" s="30"/>
    </row>
    <row r="143" s="52" customFormat="1" ht="15.75">
      <c r="C143" s="30"/>
    </row>
    <row r="144" s="52" customFormat="1" ht="15.75">
      <c r="C144" s="30"/>
    </row>
    <row r="145" s="52" customFormat="1" ht="15.75">
      <c r="C145" s="30"/>
    </row>
    <row r="146" s="52" customFormat="1" ht="15.75">
      <c r="C146" s="30"/>
    </row>
    <row r="147" s="52" customFormat="1" ht="15.75">
      <c r="C147" s="30"/>
    </row>
    <row r="148" s="52" customFormat="1" ht="15.75">
      <c r="C148" s="30"/>
    </row>
    <row r="149" s="52" customFormat="1" ht="15.75">
      <c r="C149" s="30"/>
    </row>
    <row r="150" s="52" customFormat="1" ht="15.75">
      <c r="C150" s="30"/>
    </row>
    <row r="151" s="52" customFormat="1" ht="15.75">
      <c r="C151" s="30"/>
    </row>
    <row r="152" s="52" customFormat="1" ht="15.75">
      <c r="C152" s="30"/>
    </row>
    <row r="153" s="52" customFormat="1" ht="15.75">
      <c r="C153" s="30"/>
    </row>
    <row r="154" s="52" customFormat="1" ht="15.75">
      <c r="C154" s="30"/>
    </row>
    <row r="155" s="52" customFormat="1" ht="15.75">
      <c r="C155" s="30"/>
    </row>
    <row r="156" s="52" customFormat="1" ht="15.75">
      <c r="C156" s="30"/>
    </row>
    <row r="157" s="52" customFormat="1" ht="15.75">
      <c r="C157" s="30"/>
    </row>
    <row r="158" s="52" customFormat="1" ht="15.75">
      <c r="C158" s="30"/>
    </row>
    <row r="159" s="52" customFormat="1" ht="15.75">
      <c r="C159" s="30"/>
    </row>
    <row r="160" s="52" customFormat="1" ht="15.75">
      <c r="C160" s="30"/>
    </row>
    <row r="161" s="52" customFormat="1" ht="15.75">
      <c r="C161" s="30"/>
    </row>
    <row r="162" s="52" customFormat="1" ht="15.75">
      <c r="C162" s="30"/>
    </row>
    <row r="163" s="52" customFormat="1" ht="15.75">
      <c r="C163" s="30"/>
    </row>
    <row r="164" s="52" customFormat="1" ht="15.75">
      <c r="C164" s="30"/>
    </row>
    <row r="165" s="52" customFormat="1" ht="15.75">
      <c r="C165" s="30"/>
    </row>
    <row r="166" s="52" customFormat="1" ht="15.75">
      <c r="C166" s="30"/>
    </row>
    <row r="167" s="52" customFormat="1" ht="15.75">
      <c r="C167" s="30"/>
    </row>
    <row r="168" s="52" customFormat="1" ht="15.75">
      <c r="C168" s="30"/>
    </row>
    <row r="169" s="52" customFormat="1" ht="15.75">
      <c r="C169" s="30"/>
    </row>
    <row r="170" s="52" customFormat="1" ht="15.75">
      <c r="C170" s="30"/>
    </row>
    <row r="171" s="52" customFormat="1" ht="15.75">
      <c r="C171" s="30"/>
    </row>
    <row r="172" s="52" customFormat="1" ht="15.75">
      <c r="C172" s="30"/>
    </row>
    <row r="173" s="52" customFormat="1" ht="15.75">
      <c r="C173" s="30"/>
    </row>
    <row r="174" s="52" customFormat="1" ht="15.75">
      <c r="C174" s="30"/>
    </row>
    <row r="175" s="52" customFormat="1" ht="15.75">
      <c r="C175" s="30"/>
    </row>
    <row r="176" s="52" customFormat="1" ht="15.75">
      <c r="C176" s="30"/>
    </row>
    <row r="177" s="52" customFormat="1" ht="15.75">
      <c r="C177" s="30"/>
    </row>
    <row r="178" s="52" customFormat="1" ht="15.75">
      <c r="C178" s="30"/>
    </row>
    <row r="179" s="52" customFormat="1" ht="15.75">
      <c r="C179" s="30"/>
    </row>
    <row r="180" s="52" customFormat="1" ht="15.75">
      <c r="C180" s="30"/>
    </row>
    <row r="181" s="52" customFormat="1" ht="15.75">
      <c r="C181" s="30"/>
    </row>
    <row r="182" s="52" customFormat="1" ht="15.75">
      <c r="C182" s="30"/>
    </row>
    <row r="183" s="52" customFormat="1" ht="15.75">
      <c r="C183" s="30"/>
    </row>
    <row r="184" s="52" customFormat="1" ht="15.75">
      <c r="C184" s="30"/>
    </row>
    <row r="185" s="52" customFormat="1" ht="15.75">
      <c r="C185" s="30"/>
    </row>
    <row r="186" s="52" customFormat="1" ht="15.75">
      <c r="C186" s="30"/>
    </row>
    <row r="187" s="52" customFormat="1" ht="15.75">
      <c r="C187" s="30"/>
    </row>
    <row r="188" s="52" customFormat="1" ht="15.75">
      <c r="C188" s="30"/>
    </row>
    <row r="189" s="52" customFormat="1" ht="15.75">
      <c r="C189" s="30"/>
    </row>
    <row r="190" s="52" customFormat="1" ht="15.75">
      <c r="C190" s="30"/>
    </row>
    <row r="191" s="52" customFormat="1" ht="15.75">
      <c r="C191" s="30"/>
    </row>
    <row r="192" s="52" customFormat="1" ht="15.75">
      <c r="C192" s="30"/>
    </row>
    <row r="193" s="52" customFormat="1" ht="15.75">
      <c r="C193" s="30"/>
    </row>
    <row r="194" s="52" customFormat="1" ht="15.75">
      <c r="C194" s="30"/>
    </row>
    <row r="195" s="52" customFormat="1" ht="15.75">
      <c r="C195" s="30"/>
    </row>
    <row r="196" s="52" customFormat="1" ht="15.75">
      <c r="C196" s="30"/>
    </row>
    <row r="197" s="52" customFormat="1" ht="15.75">
      <c r="C197" s="30"/>
    </row>
    <row r="198" s="52" customFormat="1" ht="15.75">
      <c r="C198" s="30"/>
    </row>
    <row r="199" s="52" customFormat="1" ht="15.75">
      <c r="C199" s="30"/>
    </row>
    <row r="200" s="52" customFormat="1" ht="15.75">
      <c r="C200" s="30"/>
    </row>
    <row r="201" s="52" customFormat="1" ht="15.75">
      <c r="C201" s="30"/>
    </row>
    <row r="202" s="52" customFormat="1" ht="15.75">
      <c r="C202" s="30"/>
    </row>
    <row r="203" s="52" customFormat="1" ht="15.75">
      <c r="C203" s="30"/>
    </row>
    <row r="204" s="52" customFormat="1" ht="15.75">
      <c r="C204" s="30"/>
    </row>
    <row r="205" s="52" customFormat="1" ht="15.75">
      <c r="C205" s="30"/>
    </row>
    <row r="206" s="52" customFormat="1" ht="15.75">
      <c r="C206" s="30"/>
    </row>
    <row r="207" s="52" customFormat="1" ht="15.75">
      <c r="C207" s="30"/>
    </row>
    <row r="208" s="52" customFormat="1" ht="15.75">
      <c r="C208" s="30"/>
    </row>
    <row r="209" s="52" customFormat="1" ht="15.75">
      <c r="C209" s="30"/>
    </row>
    <row r="210" s="52" customFormat="1" ht="15.75">
      <c r="C210" s="30"/>
    </row>
    <row r="211" s="52" customFormat="1" ht="15.75">
      <c r="C211" s="30"/>
    </row>
    <row r="212" s="52" customFormat="1" ht="15.75">
      <c r="C212" s="30"/>
    </row>
    <row r="213" s="52" customFormat="1" ht="15.75">
      <c r="C213" s="30"/>
    </row>
    <row r="214" s="52" customFormat="1" ht="15.75">
      <c r="C214" s="30"/>
    </row>
    <row r="215" s="52" customFormat="1" ht="15.75">
      <c r="C215" s="30"/>
    </row>
    <row r="216" s="52" customFormat="1" ht="15.75">
      <c r="C216" s="30"/>
    </row>
    <row r="217" s="52" customFormat="1" ht="15.75">
      <c r="C217" s="30"/>
    </row>
    <row r="218" s="52" customFormat="1" ht="15.75">
      <c r="C218" s="30"/>
    </row>
    <row r="219" s="52" customFormat="1" ht="15.75">
      <c r="C219" s="30"/>
    </row>
    <row r="220" s="52" customFormat="1" ht="15.75">
      <c r="C220" s="30"/>
    </row>
    <row r="221" s="52" customFormat="1" ht="15.75">
      <c r="C221" s="30"/>
    </row>
    <row r="222" s="52" customFormat="1" ht="15.75">
      <c r="C222" s="30"/>
    </row>
    <row r="223" s="52" customFormat="1" ht="15.75">
      <c r="C223" s="30"/>
    </row>
    <row r="224" s="52" customFormat="1" ht="15.75">
      <c r="C224" s="30"/>
    </row>
    <row r="225" s="52" customFormat="1" ht="15.75">
      <c r="C225" s="30"/>
    </row>
    <row r="226" s="52" customFormat="1" ht="15.75">
      <c r="C226" s="30"/>
    </row>
    <row r="227" s="52" customFormat="1" ht="15.75">
      <c r="C227" s="30"/>
    </row>
    <row r="228" s="52" customFormat="1" ht="15.75">
      <c r="C228" s="30"/>
    </row>
    <row r="229" s="52" customFormat="1" ht="15.75">
      <c r="C229" s="30"/>
    </row>
    <row r="230" s="52" customFormat="1" ht="15.75">
      <c r="C230" s="30"/>
    </row>
    <row r="231" s="52" customFormat="1" ht="15.75">
      <c r="C231" s="30"/>
    </row>
    <row r="232" s="52" customFormat="1" ht="15.75">
      <c r="C232" s="30"/>
    </row>
    <row r="233" s="52" customFormat="1" ht="15.75">
      <c r="C233" s="30"/>
    </row>
    <row r="234" s="52" customFormat="1" ht="15.75">
      <c r="C234" s="30"/>
    </row>
    <row r="235" s="52" customFormat="1" ht="15.75">
      <c r="C235" s="30"/>
    </row>
    <row r="236" s="52" customFormat="1" ht="15.75">
      <c r="C236" s="30"/>
    </row>
    <row r="237" s="52" customFormat="1" ht="15.75">
      <c r="C237" s="30"/>
    </row>
    <row r="238" s="52" customFormat="1" ht="15.75">
      <c r="C238" s="30"/>
    </row>
    <row r="239" s="52" customFormat="1" ht="15.75">
      <c r="C239" s="30"/>
    </row>
    <row r="240" s="52" customFormat="1" ht="15.75">
      <c r="C240" s="30"/>
    </row>
  </sheetData>
  <sheetProtection/>
  <mergeCells count="61">
    <mergeCell ref="A3:U3"/>
    <mergeCell ref="A4:U4"/>
    <mergeCell ref="A5:U5"/>
    <mergeCell ref="A6:A8"/>
    <mergeCell ref="B6:B8"/>
    <mergeCell ref="D6:U6"/>
    <mergeCell ref="E7:U7"/>
    <mergeCell ref="A9:S9"/>
    <mergeCell ref="A11:A15"/>
    <mergeCell ref="B11:B15"/>
    <mergeCell ref="W11:W15"/>
    <mergeCell ref="A18:C18"/>
    <mergeCell ref="A19:S19"/>
    <mergeCell ref="A20:A21"/>
    <mergeCell ref="B20:B21"/>
    <mergeCell ref="W20:W21"/>
    <mergeCell ref="A23:A25"/>
    <mergeCell ref="B23:B25"/>
    <mergeCell ref="W23:W25"/>
    <mergeCell ref="A26:A27"/>
    <mergeCell ref="B26:B27"/>
    <mergeCell ref="W26:W27"/>
    <mergeCell ref="A29:A31"/>
    <mergeCell ref="B29:B31"/>
    <mergeCell ref="W29:W31"/>
    <mergeCell ref="A33:C33"/>
    <mergeCell ref="A34:S34"/>
    <mergeCell ref="A35:A37"/>
    <mergeCell ref="B35:B37"/>
    <mergeCell ref="W35:W37"/>
    <mergeCell ref="A38:A41"/>
    <mergeCell ref="B38:B41"/>
    <mergeCell ref="W38:W41"/>
    <mergeCell ref="A43:A44"/>
    <mergeCell ref="B43:B44"/>
    <mergeCell ref="W43:W44"/>
    <mergeCell ref="A45:A46"/>
    <mergeCell ref="B45:B46"/>
    <mergeCell ref="W45:W46"/>
    <mergeCell ref="A47:A49"/>
    <mergeCell ref="B47:B49"/>
    <mergeCell ref="W47:W49"/>
    <mergeCell ref="A51:A52"/>
    <mergeCell ref="B51:B52"/>
    <mergeCell ref="W51:W52"/>
    <mergeCell ref="W65:W68"/>
    <mergeCell ref="A69:A70"/>
    <mergeCell ref="B69:B70"/>
    <mergeCell ref="W69:W70"/>
    <mergeCell ref="A53:A54"/>
    <mergeCell ref="B53:B54"/>
    <mergeCell ref="W53:W54"/>
    <mergeCell ref="A60:C60"/>
    <mergeCell ref="A61:S61"/>
    <mergeCell ref="A63:C63"/>
    <mergeCell ref="A78:C78"/>
    <mergeCell ref="A79:C79"/>
    <mergeCell ref="A80:S85"/>
    <mergeCell ref="A64:S64"/>
    <mergeCell ref="A65:A68"/>
    <mergeCell ref="B65:B68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8"/>
  <sheetViews>
    <sheetView zoomScalePageLayoutView="0" workbookViewId="0" topLeftCell="A1">
      <selection activeCell="H26" sqref="H26"/>
    </sheetView>
  </sheetViews>
  <sheetFormatPr defaultColWidth="9.140625" defaultRowHeight="12.75"/>
  <cols>
    <col min="2" max="2" width="40.00390625" style="0" customWidth="1"/>
    <col min="3" max="3" width="17.00390625" style="0" customWidth="1"/>
    <col min="4" max="4" width="56.7109375" style="0" customWidth="1"/>
    <col min="5" max="5" width="19.7109375" style="0" customWidth="1"/>
    <col min="6" max="6" width="18.57421875" style="0" customWidth="1"/>
  </cols>
  <sheetData>
    <row r="1" spans="5:6" ht="15.75">
      <c r="E1" s="416" t="s">
        <v>346</v>
      </c>
      <c r="F1" s="416"/>
    </row>
    <row r="2" spans="2:6" ht="25.5" customHeight="1">
      <c r="B2" s="417" t="s">
        <v>347</v>
      </c>
      <c r="C2" s="417"/>
      <c r="D2" s="417"/>
      <c r="E2" s="417"/>
      <c r="F2" s="417"/>
    </row>
    <row r="3" spans="2:6" ht="18.75">
      <c r="B3" s="115"/>
      <c r="C3" s="115"/>
      <c r="D3" s="115"/>
      <c r="E3" s="115"/>
      <c r="F3" s="115"/>
    </row>
    <row r="4" spans="2:6" ht="22.5" customHeight="1">
      <c r="B4" s="418" t="s">
        <v>394</v>
      </c>
      <c r="C4" s="418"/>
      <c r="D4" s="418"/>
      <c r="E4" s="419" t="s">
        <v>331</v>
      </c>
      <c r="F4" s="420"/>
    </row>
    <row r="5" spans="2:6" ht="15" customHeight="1">
      <c r="B5" s="423" t="s">
        <v>332</v>
      </c>
      <c r="C5" s="423" t="s">
        <v>333</v>
      </c>
      <c r="D5" s="423" t="s">
        <v>334</v>
      </c>
      <c r="E5" s="421"/>
      <c r="F5" s="422"/>
    </row>
    <row r="6" spans="2:6" ht="14.25" customHeight="1">
      <c r="B6" s="423"/>
      <c r="C6" s="423"/>
      <c r="D6" s="423"/>
      <c r="E6" s="116" t="s">
        <v>335</v>
      </c>
      <c r="F6" s="116" t="s">
        <v>336</v>
      </c>
    </row>
    <row r="7" spans="2:6" ht="14.25">
      <c r="B7" s="117">
        <v>1</v>
      </c>
      <c r="C7" s="117">
        <v>2</v>
      </c>
      <c r="D7" s="118">
        <v>3</v>
      </c>
      <c r="E7" s="118">
        <v>4</v>
      </c>
      <c r="F7" s="118">
        <v>5</v>
      </c>
    </row>
    <row r="8" spans="2:6" ht="16.5" customHeight="1">
      <c r="B8" s="411" t="s">
        <v>337</v>
      </c>
      <c r="C8" s="411" t="s">
        <v>348</v>
      </c>
      <c r="D8" s="119" t="s">
        <v>338</v>
      </c>
      <c r="E8" s="120">
        <v>0</v>
      </c>
      <c r="F8" s="120">
        <v>0</v>
      </c>
    </row>
    <row r="9" spans="2:6" ht="22.5" customHeight="1">
      <c r="B9" s="412"/>
      <c r="C9" s="412"/>
      <c r="D9" s="119" t="s">
        <v>339</v>
      </c>
      <c r="E9" s="120">
        <v>0</v>
      </c>
      <c r="F9" s="120">
        <v>0</v>
      </c>
    </row>
    <row r="10" spans="2:6" ht="23.25" customHeight="1">
      <c r="B10" s="412"/>
      <c r="C10" s="412"/>
      <c r="D10" s="119" t="s">
        <v>340</v>
      </c>
      <c r="E10" s="120">
        <v>28966</v>
      </c>
      <c r="F10" s="120">
        <v>533</v>
      </c>
    </row>
    <row r="11" spans="2:6" ht="46.5" customHeight="1">
      <c r="B11" s="412"/>
      <c r="C11" s="415"/>
      <c r="D11" s="121" t="s">
        <v>341</v>
      </c>
      <c r="E11" s="120">
        <f>SUM(E8:E10)</f>
        <v>28966</v>
      </c>
      <c r="F11" s="120">
        <f>SUM(F8:F10)</f>
        <v>533</v>
      </c>
    </row>
    <row r="12" spans="2:6" ht="24.75" customHeight="1">
      <c r="B12" s="411" t="s">
        <v>342</v>
      </c>
      <c r="C12" s="411" t="s">
        <v>348</v>
      </c>
      <c r="D12" s="119" t="s">
        <v>338</v>
      </c>
      <c r="E12" s="120">
        <v>0</v>
      </c>
      <c r="F12" s="120">
        <v>0</v>
      </c>
    </row>
    <row r="13" spans="2:6" ht="25.5" customHeight="1">
      <c r="B13" s="412"/>
      <c r="C13" s="412"/>
      <c r="D13" s="119" t="s">
        <v>339</v>
      </c>
      <c r="E13" s="120">
        <v>12100</v>
      </c>
      <c r="F13" s="120">
        <v>22</v>
      </c>
    </row>
    <row r="14" spans="2:6" ht="25.5" customHeight="1">
      <c r="B14" s="412"/>
      <c r="C14" s="412"/>
      <c r="D14" s="119" t="s">
        <v>340</v>
      </c>
      <c r="E14" s="120">
        <v>0</v>
      </c>
      <c r="F14" s="120">
        <v>0</v>
      </c>
    </row>
    <row r="15" spans="2:6" ht="45.75" customHeight="1">
      <c r="B15" s="412"/>
      <c r="C15" s="415"/>
      <c r="D15" s="121" t="s">
        <v>341</v>
      </c>
      <c r="E15" s="120">
        <f>SUM(E12:E14)</f>
        <v>12100</v>
      </c>
      <c r="F15" s="120">
        <f>SUM(F12:F14)</f>
        <v>22</v>
      </c>
    </row>
    <row r="16" spans="2:6" ht="23.25" customHeight="1">
      <c r="B16" s="411" t="s">
        <v>210</v>
      </c>
      <c r="C16" s="411" t="s">
        <v>348</v>
      </c>
      <c r="D16" s="119" t="s">
        <v>338</v>
      </c>
      <c r="E16" s="120">
        <v>37268</v>
      </c>
      <c r="F16" s="120">
        <v>77</v>
      </c>
    </row>
    <row r="17" spans="2:6" ht="23.25" customHeight="1">
      <c r="B17" s="412"/>
      <c r="C17" s="412"/>
      <c r="D17" s="119" t="s">
        <v>339</v>
      </c>
      <c r="E17" s="120">
        <v>15935</v>
      </c>
      <c r="F17" s="120">
        <v>100</v>
      </c>
    </row>
    <row r="18" spans="2:6" ht="18.75">
      <c r="B18" s="412"/>
      <c r="C18" s="412"/>
      <c r="D18" s="119" t="s">
        <v>340</v>
      </c>
      <c r="E18" s="120">
        <v>0</v>
      </c>
      <c r="F18" s="120">
        <v>0</v>
      </c>
    </row>
    <row r="19" spans="2:6" ht="39" customHeight="1">
      <c r="B19" s="415"/>
      <c r="C19" s="415"/>
      <c r="D19" s="121" t="s">
        <v>341</v>
      </c>
      <c r="E19" s="120">
        <f>SUM(E16:E18)</f>
        <v>53203</v>
      </c>
      <c r="F19" s="120">
        <f>SUM(F16:F18)</f>
        <v>177</v>
      </c>
    </row>
    <row r="20" spans="2:6" ht="18" customHeight="1">
      <c r="B20" s="412" t="s">
        <v>343</v>
      </c>
      <c r="C20" s="411" t="s">
        <v>348</v>
      </c>
      <c r="D20" s="119" t="s">
        <v>338</v>
      </c>
      <c r="E20" s="120">
        <v>19102</v>
      </c>
      <c r="F20" s="120">
        <v>309</v>
      </c>
    </row>
    <row r="21" spans="2:6" ht="21.75" customHeight="1">
      <c r="B21" s="412"/>
      <c r="C21" s="412"/>
      <c r="D21" s="119" t="s">
        <v>339</v>
      </c>
      <c r="E21" s="120">
        <v>0</v>
      </c>
      <c r="F21" s="120">
        <v>0</v>
      </c>
    </row>
    <row r="22" spans="2:6" ht="25.5" customHeight="1">
      <c r="B22" s="412"/>
      <c r="C22" s="412"/>
      <c r="D22" s="119" t="s">
        <v>340</v>
      </c>
      <c r="E22" s="120">
        <v>16488</v>
      </c>
      <c r="F22" s="120">
        <v>255</v>
      </c>
    </row>
    <row r="23" spans="2:6" ht="84" customHeight="1">
      <c r="B23" s="412"/>
      <c r="C23" s="415"/>
      <c r="D23" s="121" t="s">
        <v>341</v>
      </c>
      <c r="E23" s="120">
        <f>SUM(E20:E22)</f>
        <v>35590</v>
      </c>
      <c r="F23" s="120">
        <f>SUM(F20:F22)</f>
        <v>564</v>
      </c>
    </row>
    <row r="24" spans="2:6" ht="24" customHeight="1">
      <c r="B24" s="411" t="s">
        <v>344</v>
      </c>
      <c r="C24" s="411" t="s">
        <v>348</v>
      </c>
      <c r="D24" s="119" t="s">
        <v>338</v>
      </c>
      <c r="E24" s="120">
        <v>0</v>
      </c>
      <c r="F24" s="120">
        <v>0</v>
      </c>
    </row>
    <row r="25" spans="2:6" ht="26.25" customHeight="1">
      <c r="B25" s="412"/>
      <c r="C25" s="412"/>
      <c r="D25" s="119" t="s">
        <v>339</v>
      </c>
      <c r="E25" s="120">
        <v>101750</v>
      </c>
      <c r="F25" s="120">
        <v>407</v>
      </c>
    </row>
    <row r="26" spans="2:6" ht="27.75" customHeight="1">
      <c r="B26" s="412"/>
      <c r="C26" s="412"/>
      <c r="D26" s="119" t="s">
        <v>340</v>
      </c>
      <c r="E26" s="120">
        <v>0</v>
      </c>
      <c r="F26" s="120">
        <v>0</v>
      </c>
    </row>
    <row r="27" spans="2:6" ht="54.75" customHeight="1" thickBot="1">
      <c r="B27" s="412"/>
      <c r="C27" s="412"/>
      <c r="D27" s="122" t="s">
        <v>341</v>
      </c>
      <c r="E27" s="123">
        <f>SUM(E24:E26)</f>
        <v>101750</v>
      </c>
      <c r="F27" s="123">
        <f>SUM(F24:F26)</f>
        <v>407</v>
      </c>
    </row>
    <row r="28" spans="2:6" ht="30" customHeight="1" thickBot="1">
      <c r="B28" s="413" t="s">
        <v>345</v>
      </c>
      <c r="C28" s="414"/>
      <c r="D28" s="414"/>
      <c r="E28" s="124">
        <f>E11+E15+E19+E23+E27</f>
        <v>231609</v>
      </c>
      <c r="F28" s="125">
        <f>F11+F15+F19+F23+F27</f>
        <v>1703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61" ht="15" customHeight="1"/>
    <row r="65" ht="15" customHeight="1"/>
    <row r="69" ht="15" customHeight="1"/>
    <row r="89" ht="15" customHeight="1"/>
    <row r="93" ht="15" customHeight="1"/>
    <row r="97" ht="15" customHeight="1"/>
    <row r="117" ht="15" customHeight="1"/>
    <row r="121" ht="15" customHeight="1"/>
  </sheetData>
  <sheetProtection/>
  <mergeCells count="18">
    <mergeCell ref="B8:B11"/>
    <mergeCell ref="C8:C11"/>
    <mergeCell ref="E1:F1"/>
    <mergeCell ref="B2:F2"/>
    <mergeCell ref="B4:D4"/>
    <mergeCell ref="E4:F5"/>
    <mergeCell ref="B5:B6"/>
    <mergeCell ref="C5:C6"/>
    <mergeCell ref="D5:D6"/>
    <mergeCell ref="B12:B15"/>
    <mergeCell ref="B24:B27"/>
    <mergeCell ref="C24:C27"/>
    <mergeCell ref="B28:D28"/>
    <mergeCell ref="B16:B19"/>
    <mergeCell ref="C16:C19"/>
    <mergeCell ref="B20:B23"/>
    <mergeCell ref="C20:C23"/>
    <mergeCell ref="C12:C15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Руденко Дмитрий Геннадьевич</cp:lastModifiedBy>
  <cp:lastPrinted>2019-06-03T13:32:11Z</cp:lastPrinted>
  <dcterms:created xsi:type="dcterms:W3CDTF">1996-10-08T23:32:33Z</dcterms:created>
  <dcterms:modified xsi:type="dcterms:W3CDTF">2020-01-14T12:34:41Z</dcterms:modified>
  <cp:category/>
  <cp:version/>
  <cp:contentType/>
  <cp:contentStatus/>
</cp:coreProperties>
</file>